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2\POSTEPOWANIA Pow 50tyś\365_D_2022_MA\"/>
    </mc:Choice>
  </mc:AlternateContent>
  <xr:revisionPtr revIDLastSave="0" documentId="13_ncr:1_{6E97CB35-E3A2-4927-B8E6-1A96941DD2A2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1830" yWindow="720" windowWidth="20310" windowHeight="12495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1" i="1" l="1"/>
  <c r="H4" i="1"/>
  <c r="H22" i="1" s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<sst xmlns="http://schemas.openxmlformats.org/spreadsheetml/2006/main" count="169" uniqueCount="76">
  <si>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</si>
  <si>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</si>
  <si>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</si>
  <si>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</si>
  <si>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</si>
  <si>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</si>
  <si>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</si>
  <si>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</si>
  <si>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</si>
  <si>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</si>
  <si>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</si>
  <si>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</si>
  <si>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</si>
  <si>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</si>
  <si>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</si>
  <si>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</si>
  <si>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</si>
  <si>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</si>
  <si>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</si>
  <si>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</si>
  <si>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</si>
  <si>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</si>
  <si>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</si>
  <si>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</si>
  <si>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</si>
  <si>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</si>
  <si>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</si>
  <si>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</si>
  <si>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</si>
  <si>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</si>
  <si>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</si>
  <si>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</si>
  <si>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</si>
  <si>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</si>
  <si>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</si>
  <si>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</si>
  <si>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</si>
  <si>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</si>
  <si>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</si>
  <si>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</si>
  <si>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</si>
  <si>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</si>
  <si>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</si>
  <si>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</si>
  <si>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</si>
  <si>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</si>
  <si>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</si>
  <si>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</si>
  <si>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SZT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</si>
  <si>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</si>
  <si>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r>
      <t>GNIAZDO PODWÓJNE</t>
    </r>
    <r>
      <rPr>
        <b/>
        <sz val="10"/>
        <rFont val="Arial"/>
        <family val="2"/>
        <charset val="238"/>
      </rPr>
      <t xml:space="preserve"> P/T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KONTAKT-SIMON 10 BIAŁE ZE STYKIEM OCHRONNYM IP20</t>
    </r>
  </si>
  <si>
    <r>
      <t xml:space="preserve">GNIAZDO POJEDYNCZE </t>
    </r>
    <r>
      <rPr>
        <b/>
        <sz val="10"/>
        <rFont val="Arial"/>
        <family val="2"/>
        <charset val="238"/>
      </rPr>
      <t>P/T KONTAKT-SIMON 10 BIAŁE ZE STYKIEM OCHRONNYM IP20</t>
    </r>
  </si>
  <si>
    <r>
      <t xml:space="preserve">GNIAZDO POJEDYNCZE </t>
    </r>
    <r>
      <rPr>
        <b/>
        <sz val="10"/>
        <rFont val="Arial"/>
        <family val="2"/>
        <charset val="238"/>
      </rPr>
      <t>P/T KONTAKT-SIMON 10 BIAŁE ZE STYKIEM OCHRONNYM IP44</t>
    </r>
  </si>
  <si>
    <r>
      <t>GNIAZDO PODWÓJNE</t>
    </r>
    <r>
      <rPr>
        <b/>
        <sz val="10"/>
        <rFont val="Arial"/>
        <family val="2"/>
        <charset val="238"/>
      </rPr>
      <t xml:space="preserve"> P/T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KONTAKT-SIMON 10 BIAŁE ZE STYKIEM OCHRONNYM IP44</t>
    </r>
  </si>
  <si>
    <t>ZEST.GN. SUFITOWYCH: GN.POJ.230V+GN.HDMI</t>
  </si>
  <si>
    <t>GN.PODW.SIMON 500 DATA CZERWONY Z BOLCEM</t>
  </si>
  <si>
    <r>
      <t xml:space="preserve">GN.TELETECH. 2XRJ45 UTP KONTAKT-SIMON 10 </t>
    </r>
    <r>
      <rPr>
        <b/>
        <sz val="10"/>
        <rFont val="Arial"/>
        <family val="2"/>
        <charset val="238"/>
      </rPr>
      <t>BIAŁE</t>
    </r>
  </si>
  <si>
    <t>GN.TELETECH.TV KONTAKT-SIMON10 BIAŁE P/T</t>
  </si>
  <si>
    <t>GNIAZDO HDMI KONTAKT-SIMON 54 BIAŁE P/T</t>
  </si>
  <si>
    <r>
      <t xml:space="preserve">WYŁ.D/ŻALUZJI KONTAKT-SIMON10 P/T BIAŁY </t>
    </r>
    <r>
      <rPr>
        <b/>
        <sz val="10"/>
        <rFont val="Arial"/>
        <family val="2"/>
        <charset val="238"/>
      </rPr>
      <t>WYŁĄCZNIK DO ŻALUZJI AUTOMATYCZNYCH</t>
    </r>
  </si>
  <si>
    <r>
      <t xml:space="preserve">ROZDZIELNICA N/T 6X24 MODUŁOWA 285348 </t>
    </r>
    <r>
      <rPr>
        <b/>
        <sz val="10"/>
        <rFont val="Arial"/>
        <family val="2"/>
        <charset val="238"/>
      </rPr>
      <t>IP30 BF-O-6/144-P 285348 Z DRZWIAMI METALOWYMI; ROZDZIELNICA LABORATORIUM RL WYKONANA ZGODNIE Z RYS. E-3.1 - 3.6 ORAZ ZESTAWIENIEM MATERIAŁÓW I OPISEM TECHNICZNYM</t>
    </r>
  </si>
  <si>
    <r>
      <t xml:space="preserve">ŁĄCZNIK SCHODOWY </t>
    </r>
    <r>
      <rPr>
        <b/>
        <sz val="10"/>
        <rFont val="Arial"/>
        <family val="2"/>
        <charset val="238"/>
      </rPr>
      <t>P/T KONTAKT-SIMON 10 BIAŁY</t>
    </r>
  </si>
  <si>
    <r>
      <t xml:space="preserve">ŁĄCZNIK DWUGRUPOWY ŚWIECZNIKOW </t>
    </r>
    <r>
      <rPr>
        <b/>
        <sz val="10"/>
        <rFont val="Arial"/>
        <family val="2"/>
        <charset val="238"/>
      </rPr>
      <t>P/T KONTAKT-SIMON 10 BIAŁY</t>
    </r>
  </si>
  <si>
    <r>
      <t xml:space="preserve">ŁĄCZNIK KRZYŻOWY </t>
    </r>
    <r>
      <rPr>
        <b/>
        <sz val="10"/>
        <rFont val="Arial"/>
        <family val="2"/>
        <charset val="238"/>
      </rPr>
      <t>P/T KONTAKT-SIMON 10 BIAŁY</t>
    </r>
  </si>
  <si>
    <r>
      <t xml:space="preserve">WYŁĄCZNIK POJEDYNCZY </t>
    </r>
    <r>
      <rPr>
        <b/>
        <sz val="10"/>
        <rFont val="Arial"/>
        <family val="2"/>
        <charset val="238"/>
      </rPr>
      <t>P/T KONTAKT-SIMON 10 BIAŁY</t>
    </r>
  </si>
  <si>
    <r>
      <t xml:space="preserve">CZUJNIK RUCHU </t>
    </r>
    <r>
      <rPr>
        <b/>
        <sz val="10"/>
        <rFont val="Arial"/>
        <family val="2"/>
        <charset val="238"/>
      </rPr>
      <t>180</t>
    </r>
    <r>
      <rPr>
        <b/>
        <vertAlign val="superscript"/>
        <sz val="10"/>
        <rFont val="Arial"/>
        <family val="2"/>
        <charset val="238"/>
      </rPr>
      <t>O</t>
    </r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</si>
  <si>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1.2 Zapoznaliśmy się z warunkami niniejszego postępowania i przyjmujemy je bez zastrzeżeń.
1.3 Niniejszą ofertą jesteśmy związani przez 45 dni od dnia składania ofert.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</si>
  <si>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365/D/2022/MA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</si>
  <si>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Tabela nr 2</t>
  </si>
  <si>
    <r>
      <t>PUSZKA PODŁOGOWA (FLOORBOX) ZESTAW:2XGN.</t>
    </r>
    <r>
      <rPr>
        <b/>
        <sz val="10"/>
        <rFont val="Arial"/>
        <family val="2"/>
        <charset val="238"/>
      </rPr>
      <t>POJ., 2XGN.POJ.DATA, 2XGN.POJ.RJ45</t>
    </r>
    <r>
      <rPr>
        <sz val="10"/>
        <rFont val="Arial"/>
        <family val="2"/>
        <charset val="238"/>
      </rPr>
      <t xml:space="preserve"> (w tym 2 szt. +HDMI) </t>
    </r>
  </si>
  <si>
    <r>
      <t xml:space="preserve">ZEST. GNIAZD BLATOWYCH: 2XGN.POJ.,2XGN. </t>
    </r>
    <r>
      <rPr>
        <b/>
        <sz val="10"/>
        <rFont val="Arial"/>
        <family val="2"/>
        <charset val="238"/>
      </rPr>
      <t>POJ.RJ45, GN.HDMI</t>
    </r>
    <r>
      <rPr>
        <sz val="10"/>
        <rFont val="Arial"/>
        <family val="2"/>
        <charset val="238"/>
      </rPr>
      <t xml:space="preserve"> (w tym 8 szt. bez GN.HDMI) </t>
    </r>
  </si>
  <si>
    <t>Rura Windurowa RL-16 dł. 2m Biała</t>
  </si>
  <si>
    <r>
      <t xml:space="preserve">SZAFA RACK 19" 42U </t>
    </r>
    <r>
      <rPr>
        <b/>
        <sz val="10"/>
        <rFont val="Arial"/>
        <family val="2"/>
        <charset val="238"/>
      </rPr>
      <t>SZAFA RACK STOJĄCA 19" 42U 800x1000X1970, BIAŁA, JEDNOCZĘŚCIOWA, DRZWI PRZESZKLONE ZGODNIE ZE SCHEMATEM E-7 ORAZ ZESTAWIENIEM MATERIAŁÓW I OPISEM TECHNICZNYM</t>
    </r>
  </si>
  <si>
    <r>
      <t xml:space="preserve">ROZDZIELNICA N/T 6X24 MODUŁOWA 285348 </t>
    </r>
    <r>
      <rPr>
        <b/>
        <sz val="10"/>
        <rFont val="Arial"/>
        <family val="2"/>
        <charset val="238"/>
      </rPr>
      <t>IP30 BF-O-6/144-P 285348 Z DRZWIAMI METALOWYMI; ROZDZIELNICA PIĘTRA RP  WYKONANA ZGODNIE Z RYS. E-2.1 - 2.7 ORAZ ZESTAWIENIEM MATERIAŁÓW I OPISEM TECHNICZNYM</t>
    </r>
  </si>
  <si>
    <r>
      <t>ROZDZIELNICA N/T 7X24 MODUŁOWA 293309</t>
    </r>
    <r>
      <rPr>
        <b/>
        <sz val="10"/>
        <rFont val="Arial"/>
        <family val="2"/>
        <charset val="238"/>
      </rPr>
      <t xml:space="preserve"> IP30 BP-O-600/12-C Z DRZWIAMI METALOWYMI; ROZDZIELNICA KOMPUTEROWA RK WYKONANA ZGODNIE Z RYS. E-4.1 - 4.8 ORAZ ZESTAWIENIEM MATERIAŁÓW I OPISEM TECHNICZNYM</t>
    </r>
  </si>
  <si>
    <t xml:space="preserve"> Termin realizacji: do 3 tygodni od dnia przesłania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</si>
</sst>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8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40" fillId="43" borderId="22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23" fillId="0" borderId="1" xfId="74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74" applyFont="1" applyBorder="1" applyAlignment="1">
      <alignment horizontal="center" vertical="center"/>
    </xf>
    <xf numFmtId="0" fontId="23" fillId="0" borderId="21" xfId="74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35" fillId="0" borderId="0" xfId="0" applyNumberFormat="1" applyFont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zoomScalePageLayoutView="40" workbookViewId="0">
      <selection activeCell="J38" sqref="J38"/>
    </sheetView>
  </sheetViews>
  <sheetFormatPr defaultRowHeight="29.1" customHeight="1"/>
  <cols>
    <col min="1" max="1" width="4.28515625" style="1" customWidth="1"/>
    <col min="2" max="2" width="14.140625" style="1" hidden="1" customWidth="1"/>
    <col min="3" max="3" width="14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28.14062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70" t="s">
        <v>67</v>
      </c>
      <c r="B1" s="70"/>
      <c r="C1" s="70"/>
      <c r="D1" s="70"/>
      <c r="E1" s="70"/>
      <c r="F1" s="70"/>
      <c r="G1" s="70"/>
      <c r="H1" s="70"/>
      <c r="I1" s="70"/>
      <c r="N1" s="33"/>
    </row>
    <row r="2" spans="1:14" ht="14.25" customHeight="1">
      <c r="A2" s="76" t="s">
        <v>47</v>
      </c>
      <c r="B2" s="77"/>
      <c r="C2" s="77"/>
      <c r="D2" s="77"/>
      <c r="E2" s="77"/>
      <c r="F2" s="77"/>
      <c r="G2" s="77"/>
      <c r="H2" s="77"/>
      <c r="I2" s="78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25.5">
      <c r="A4" s="41">
        <v>1</v>
      </c>
      <c r="B4" s="59">
        <v>1000733288</v>
      </c>
      <c r="C4" s="63">
        <v>10390670</v>
      </c>
      <c r="D4" s="64" t="s">
        <v>50</v>
      </c>
      <c r="E4" s="63">
        <v>114</v>
      </c>
      <c r="F4" s="65" t="s">
        <v>48</v>
      </c>
      <c r="G4" s="48"/>
      <c r="H4" s="49">
        <f>E4*G4</f>
        <v>0</v>
      </c>
      <c r="I4" s="50"/>
      <c r="J4" s="61"/>
    </row>
    <row r="5" spans="1:14" ht="25.5">
      <c r="A5" s="41">
        <v>2</v>
      </c>
      <c r="B5" s="59"/>
      <c r="C5" s="63">
        <v>10366846</v>
      </c>
      <c r="D5" s="2" t="s">
        <v>51</v>
      </c>
      <c r="E5" s="63">
        <v>19</v>
      </c>
      <c r="F5" s="65" t="s">
        <v>48</v>
      </c>
      <c r="G5" s="48"/>
      <c r="H5" s="49">
        <f t="shared" ref="H5:H21" si="0">E5*G5</f>
        <v>0</v>
      </c>
      <c r="I5" s="62"/>
      <c r="J5" s="61"/>
    </row>
    <row r="6" spans="1:14" ht="25.5">
      <c r="A6" s="41">
        <v>3</v>
      </c>
      <c r="B6" s="59"/>
      <c r="C6" s="63">
        <v>10366846</v>
      </c>
      <c r="D6" s="2" t="s">
        <v>52</v>
      </c>
      <c r="E6" s="63">
        <v>2</v>
      </c>
      <c r="F6" s="65" t="s">
        <v>48</v>
      </c>
      <c r="G6" s="48"/>
      <c r="H6" s="49">
        <f t="shared" si="0"/>
        <v>0</v>
      </c>
      <c r="I6" s="62"/>
      <c r="J6" s="61"/>
    </row>
    <row r="7" spans="1:14" ht="25.5">
      <c r="A7" s="41">
        <v>4</v>
      </c>
      <c r="B7" s="59"/>
      <c r="C7" s="63">
        <v>10390670</v>
      </c>
      <c r="D7" s="64" t="s">
        <v>53</v>
      </c>
      <c r="E7" s="63">
        <v>35</v>
      </c>
      <c r="F7" s="65" t="s">
        <v>48</v>
      </c>
      <c r="G7" s="48"/>
      <c r="H7" s="49">
        <f t="shared" si="0"/>
        <v>0</v>
      </c>
      <c r="I7" s="62"/>
      <c r="J7" s="61"/>
    </row>
    <row r="8" spans="1:14" ht="38.25">
      <c r="A8" s="41">
        <v>5</v>
      </c>
      <c r="B8" s="59"/>
      <c r="C8" s="63">
        <v>10600595</v>
      </c>
      <c r="D8" s="64" t="s">
        <v>69</v>
      </c>
      <c r="E8" s="63">
        <v>40</v>
      </c>
      <c r="F8" s="65" t="s">
        <v>48</v>
      </c>
      <c r="G8" s="48"/>
      <c r="H8" s="49">
        <f t="shared" si="0"/>
        <v>0</v>
      </c>
      <c r="I8" s="62"/>
      <c r="J8" s="61"/>
    </row>
    <row r="9" spans="1:14" ht="25.5">
      <c r="A9" s="41">
        <v>6</v>
      </c>
      <c r="B9" s="59"/>
      <c r="C9" s="63">
        <v>10600596</v>
      </c>
      <c r="D9" s="64" t="s">
        <v>70</v>
      </c>
      <c r="E9" s="63">
        <v>12</v>
      </c>
      <c r="F9" s="65" t="s">
        <v>48</v>
      </c>
      <c r="G9" s="48"/>
      <c r="H9" s="49">
        <f t="shared" si="0"/>
        <v>0</v>
      </c>
      <c r="I9" s="62"/>
      <c r="J9" s="61"/>
    </row>
    <row r="10" spans="1:14" ht="12.75">
      <c r="A10" s="41">
        <v>7</v>
      </c>
      <c r="B10" s="59"/>
      <c r="C10" s="63">
        <v>10600598</v>
      </c>
      <c r="D10" s="64" t="s">
        <v>54</v>
      </c>
      <c r="E10" s="63">
        <v>3</v>
      </c>
      <c r="F10" s="65" t="s">
        <v>48</v>
      </c>
      <c r="G10" s="48"/>
      <c r="H10" s="49">
        <f t="shared" si="0"/>
        <v>0</v>
      </c>
      <c r="I10" s="62"/>
      <c r="J10" s="61"/>
    </row>
    <row r="11" spans="1:14" ht="12.75">
      <c r="A11" s="41">
        <v>8</v>
      </c>
      <c r="B11" s="59"/>
      <c r="C11" s="63">
        <v>10599193</v>
      </c>
      <c r="D11" s="2" t="s">
        <v>55</v>
      </c>
      <c r="E11" s="63">
        <v>11</v>
      </c>
      <c r="F11" s="65" t="s">
        <v>48</v>
      </c>
      <c r="G11" s="48"/>
      <c r="H11" s="49">
        <f t="shared" si="0"/>
        <v>0</v>
      </c>
      <c r="I11" s="62"/>
      <c r="J11" s="61"/>
    </row>
    <row r="12" spans="1:14" ht="12.75">
      <c r="A12" s="41">
        <v>9</v>
      </c>
      <c r="B12" s="59"/>
      <c r="C12" s="63">
        <v>10599196</v>
      </c>
      <c r="D12" s="2" t="s">
        <v>56</v>
      </c>
      <c r="E12" s="65">
        <v>17</v>
      </c>
      <c r="F12" s="65" t="s">
        <v>48</v>
      </c>
      <c r="G12" s="48"/>
      <c r="H12" s="49">
        <f t="shared" si="0"/>
        <v>0</v>
      </c>
      <c r="I12" s="62"/>
      <c r="J12" s="61"/>
    </row>
    <row r="13" spans="1:14" ht="12.75">
      <c r="A13" s="41">
        <v>10</v>
      </c>
      <c r="B13" s="59"/>
      <c r="C13" s="66">
        <v>10599197</v>
      </c>
      <c r="D13" s="67" t="s">
        <v>57</v>
      </c>
      <c r="E13" s="65">
        <v>6</v>
      </c>
      <c r="F13" s="65" t="s">
        <v>48</v>
      </c>
      <c r="G13" s="48"/>
      <c r="H13" s="49">
        <f t="shared" si="0"/>
        <v>0</v>
      </c>
      <c r="I13" s="62"/>
      <c r="J13" s="61"/>
    </row>
    <row r="14" spans="1:14" ht="12.75">
      <c r="A14" s="41">
        <v>11</v>
      </c>
      <c r="B14" s="59"/>
      <c r="C14" s="66">
        <v>10599199</v>
      </c>
      <c r="D14" s="67" t="s">
        <v>58</v>
      </c>
      <c r="E14" s="65">
        <v>6</v>
      </c>
      <c r="F14" s="65" t="s">
        <v>48</v>
      </c>
      <c r="G14" s="48"/>
      <c r="H14" s="49">
        <f t="shared" si="0"/>
        <v>0</v>
      </c>
      <c r="I14" s="62"/>
      <c r="J14" s="61"/>
    </row>
    <row r="15" spans="1:14" ht="25.5">
      <c r="A15" s="41">
        <v>12</v>
      </c>
      <c r="B15" s="59"/>
      <c r="C15" s="63">
        <v>10599202</v>
      </c>
      <c r="D15" s="2" t="s">
        <v>59</v>
      </c>
      <c r="E15" s="65">
        <v>16</v>
      </c>
      <c r="F15" s="65" t="s">
        <v>48</v>
      </c>
      <c r="G15" s="48"/>
      <c r="H15" s="49">
        <f t="shared" si="0"/>
        <v>0</v>
      </c>
      <c r="I15" s="62"/>
      <c r="J15" s="61"/>
    </row>
    <row r="16" spans="1:14" ht="12.75">
      <c r="A16" s="41">
        <v>13</v>
      </c>
      <c r="B16" s="59"/>
      <c r="C16" s="65">
        <v>10091382</v>
      </c>
      <c r="D16" s="68" t="s">
        <v>61</v>
      </c>
      <c r="E16" s="63">
        <v>10</v>
      </c>
      <c r="F16" s="65" t="s">
        <v>48</v>
      </c>
      <c r="G16" s="48"/>
      <c r="H16" s="49">
        <f t="shared" si="0"/>
        <v>0</v>
      </c>
      <c r="I16" s="62"/>
      <c r="J16" s="61"/>
    </row>
    <row r="17" spans="1:10" ht="25.5">
      <c r="A17" s="41">
        <v>14</v>
      </c>
      <c r="B17" s="59"/>
      <c r="C17" s="66">
        <v>10011371</v>
      </c>
      <c r="D17" s="64" t="s">
        <v>62</v>
      </c>
      <c r="E17" s="65">
        <v>24</v>
      </c>
      <c r="F17" s="65" t="s">
        <v>48</v>
      </c>
      <c r="G17" s="48"/>
      <c r="H17" s="49">
        <f t="shared" si="0"/>
        <v>0</v>
      </c>
      <c r="I17" s="62"/>
      <c r="J17" s="61"/>
    </row>
    <row r="18" spans="1:10" ht="12.75">
      <c r="A18" s="41">
        <v>15</v>
      </c>
      <c r="B18" s="59"/>
      <c r="C18" s="65">
        <v>10076873</v>
      </c>
      <c r="D18" s="68" t="s">
        <v>63</v>
      </c>
      <c r="E18" s="63">
        <v>8</v>
      </c>
      <c r="F18" s="65" t="s">
        <v>48</v>
      </c>
      <c r="G18" s="48"/>
      <c r="H18" s="49">
        <f t="shared" si="0"/>
        <v>0</v>
      </c>
      <c r="I18" s="62"/>
      <c r="J18" s="61"/>
    </row>
    <row r="19" spans="1:10" ht="25.5">
      <c r="A19" s="41">
        <v>16</v>
      </c>
      <c r="B19" s="59"/>
      <c r="C19" s="65">
        <v>10369009</v>
      </c>
      <c r="D19" s="68" t="s">
        <v>64</v>
      </c>
      <c r="E19" s="63">
        <v>17</v>
      </c>
      <c r="F19" s="65" t="s">
        <v>48</v>
      </c>
      <c r="G19" s="48"/>
      <c r="H19" s="49">
        <f t="shared" si="0"/>
        <v>0</v>
      </c>
      <c r="I19" s="62"/>
      <c r="J19" s="61"/>
    </row>
    <row r="20" spans="1:10" ht="14.25">
      <c r="A20" s="41">
        <v>17</v>
      </c>
      <c r="B20" s="59"/>
      <c r="C20" s="66">
        <v>10081271</v>
      </c>
      <c r="D20" s="69" t="s">
        <v>65</v>
      </c>
      <c r="E20" s="65">
        <v>13</v>
      </c>
      <c r="F20" s="65" t="s">
        <v>48</v>
      </c>
      <c r="G20" s="48"/>
      <c r="H20" s="49">
        <f t="shared" si="0"/>
        <v>0</v>
      </c>
      <c r="I20" s="62"/>
      <c r="J20" s="61"/>
    </row>
    <row r="21" spans="1:10" ht="12.75">
      <c r="A21" s="41">
        <v>18</v>
      </c>
      <c r="B21" s="59"/>
      <c r="C21" s="66">
        <v>10573492</v>
      </c>
      <c r="D21" s="69" t="s">
        <v>71</v>
      </c>
      <c r="E21" s="65">
        <v>20</v>
      </c>
      <c r="F21" s="65" t="s">
        <v>48</v>
      </c>
      <c r="G21" s="48"/>
      <c r="H21" s="49">
        <f t="shared" si="0"/>
        <v>0</v>
      </c>
      <c r="I21" s="62"/>
      <c r="J21" s="61"/>
    </row>
    <row r="22" spans="1:10" ht="15.75">
      <c r="D22" s="1"/>
      <c r="E22" s="72" t="s">
        <v>46</v>
      </c>
      <c r="F22" s="72"/>
      <c r="G22" s="46"/>
      <c r="H22" s="51">
        <f>SUM(H4:H21)</f>
        <v>0</v>
      </c>
      <c r="I22" s="47"/>
      <c r="J22" s="61"/>
    </row>
    <row r="23" spans="1:10" ht="15.75">
      <c r="D23" s="1"/>
      <c r="E23" s="58"/>
      <c r="F23" s="58"/>
      <c r="G23" s="52"/>
      <c r="H23" s="53"/>
      <c r="I23" s="52"/>
      <c r="J23" s="61"/>
    </row>
    <row r="24" spans="1:10" ht="15.75">
      <c r="D24" s="1"/>
      <c r="E24" s="58"/>
      <c r="F24" s="58"/>
      <c r="G24" s="52"/>
      <c r="H24" s="53"/>
      <c r="I24" s="52"/>
      <c r="J24" s="61"/>
    </row>
    <row r="25" spans="1:10" ht="12.75">
      <c r="A25" s="76" t="s">
        <v>68</v>
      </c>
      <c r="B25" s="77"/>
      <c r="C25" s="77"/>
      <c r="D25" s="77"/>
      <c r="E25" s="77"/>
      <c r="F25" s="77"/>
      <c r="G25" s="77"/>
      <c r="H25" s="77"/>
      <c r="I25" s="78"/>
      <c r="J25" s="61"/>
    </row>
    <row r="26" spans="1:10" ht="38.25">
      <c r="A26" s="42" t="s">
        <v>1</v>
      </c>
      <c r="B26" s="38" t="s">
        <v>43</v>
      </c>
      <c r="C26" s="42" t="s">
        <v>0</v>
      </c>
      <c r="D26" s="37" t="s">
        <v>42</v>
      </c>
      <c r="E26" s="38" t="s">
        <v>41</v>
      </c>
      <c r="F26" s="38" t="s">
        <v>40</v>
      </c>
      <c r="G26" s="44" t="s">
        <v>44</v>
      </c>
      <c r="H26" s="38" t="s">
        <v>45</v>
      </c>
      <c r="I26" s="38" t="s">
        <v>2</v>
      </c>
      <c r="J26" s="61"/>
    </row>
    <row r="27" spans="1:10" ht="63.75">
      <c r="A27" s="41">
        <v>1</v>
      </c>
      <c r="B27" s="59">
        <v>1000733288</v>
      </c>
      <c r="C27" s="63">
        <v>10577133</v>
      </c>
      <c r="D27" s="2" t="s">
        <v>72</v>
      </c>
      <c r="E27" s="63">
        <v>1</v>
      </c>
      <c r="F27" s="65" t="s">
        <v>48</v>
      </c>
      <c r="G27" s="48"/>
      <c r="H27" s="49">
        <f>E27*G27</f>
        <v>0</v>
      </c>
      <c r="I27" s="50"/>
      <c r="J27" s="61"/>
    </row>
    <row r="28" spans="1:10" ht="63.75">
      <c r="A28" s="41">
        <v>2</v>
      </c>
      <c r="B28" s="59"/>
      <c r="C28" s="66">
        <v>10598981</v>
      </c>
      <c r="D28" s="67" t="s">
        <v>73</v>
      </c>
      <c r="E28" s="63">
        <v>1</v>
      </c>
      <c r="F28" s="65" t="s">
        <v>48</v>
      </c>
      <c r="G28" s="48"/>
      <c r="H28" s="49">
        <f t="shared" ref="H28:H30" si="1">E28*G28</f>
        <v>0</v>
      </c>
      <c r="I28" s="62"/>
      <c r="J28" s="61"/>
    </row>
    <row r="29" spans="1:10" ht="63.75">
      <c r="A29" s="41">
        <v>3</v>
      </c>
      <c r="B29" s="59"/>
      <c r="C29" s="66">
        <v>10598981</v>
      </c>
      <c r="D29" s="67" t="s">
        <v>60</v>
      </c>
      <c r="E29" s="63">
        <v>1</v>
      </c>
      <c r="F29" s="65" t="s">
        <v>48</v>
      </c>
      <c r="G29" s="48"/>
      <c r="H29" s="49">
        <f t="shared" si="1"/>
        <v>0</v>
      </c>
      <c r="I29" s="62"/>
      <c r="J29" s="61"/>
    </row>
    <row r="30" spans="1:10" ht="63.75">
      <c r="A30" s="41">
        <v>4</v>
      </c>
      <c r="B30" s="59"/>
      <c r="C30" s="66">
        <v>10600488</v>
      </c>
      <c r="D30" s="67" t="s">
        <v>74</v>
      </c>
      <c r="E30" s="63">
        <v>1</v>
      </c>
      <c r="F30" s="65" t="s">
        <v>48</v>
      </c>
      <c r="G30" s="48"/>
      <c r="H30" s="49">
        <f t="shared" si="1"/>
        <v>0</v>
      </c>
      <c r="I30" s="62"/>
      <c r="J30" s="61"/>
    </row>
    <row r="31" spans="1:10" ht="15.75">
      <c r="D31" s="1"/>
      <c r="E31" s="72" t="s">
        <v>46</v>
      </c>
      <c r="F31" s="72"/>
      <c r="G31" s="46"/>
      <c r="H31" s="51">
        <f>SUM(H27:H30)</f>
        <v>0</v>
      </c>
      <c r="I31" s="47"/>
      <c r="J31" s="61"/>
    </row>
    <row r="32" spans="1:10" ht="15.75">
      <c r="D32" s="1"/>
      <c r="E32" s="58"/>
      <c r="F32" s="58"/>
      <c r="G32" s="52"/>
      <c r="H32" s="53"/>
      <c r="I32" s="52"/>
      <c r="J32" s="61"/>
    </row>
    <row r="33" spans="1:10" ht="15.75">
      <c r="D33" s="1"/>
      <c r="E33" s="58"/>
      <c r="F33" s="58"/>
      <c r="G33" s="52"/>
      <c r="H33" s="53"/>
      <c r="I33" s="52"/>
      <c r="J33" s="61"/>
    </row>
    <row r="34" spans="1:10" ht="14.25" customHeight="1">
      <c r="D34" s="1"/>
      <c r="E34" s="58"/>
      <c r="F34" s="58"/>
      <c r="G34" s="52"/>
      <c r="H34" s="53"/>
      <c r="I34" s="52"/>
    </row>
    <row r="35" spans="1:10" ht="1.5" customHeight="1">
      <c r="A35" s="34"/>
      <c r="B35" s="34"/>
      <c r="C35" s="35"/>
      <c r="D35" s="36"/>
      <c r="E35" s="1"/>
      <c r="F35" s="1"/>
      <c r="G35" s="1"/>
    </row>
    <row r="36" spans="1:10" ht="14.25" customHeight="1">
      <c r="A36" s="11"/>
      <c r="B36" s="40"/>
      <c r="C36" s="60"/>
      <c r="D36" s="74" t="s">
        <v>75</v>
      </c>
      <c r="E36" s="74"/>
      <c r="F36" s="74"/>
      <c r="G36" s="74"/>
      <c r="H36" s="74"/>
      <c r="I36" s="74"/>
    </row>
    <row r="37" spans="1:10" ht="135" customHeight="1">
      <c r="A37" s="11"/>
      <c r="B37" s="40"/>
      <c r="C37" s="60"/>
      <c r="D37" s="75" t="s">
        <v>49</v>
      </c>
      <c r="E37" s="75"/>
      <c r="F37" s="75"/>
      <c r="G37" s="75"/>
      <c r="H37" s="75"/>
      <c r="I37" s="75"/>
    </row>
    <row r="38" spans="1:10" ht="213.75" customHeight="1">
      <c r="A38" s="54"/>
      <c r="B38" s="55"/>
      <c r="C38" s="56"/>
      <c r="D38" s="73" t="s">
        <v>66</v>
      </c>
      <c r="E38" s="73"/>
      <c r="F38" s="73"/>
      <c r="G38" s="73"/>
      <c r="H38" s="73"/>
      <c r="I38" s="73"/>
    </row>
    <row r="39" spans="1:10" ht="29.1" customHeight="1">
      <c r="A39" s="57"/>
      <c r="B39" s="57"/>
      <c r="C39" s="57"/>
      <c r="D39" s="71" t="s">
        <v>2</v>
      </c>
      <c r="E39" s="71"/>
      <c r="F39" s="71"/>
      <c r="G39" s="71"/>
      <c r="H39" s="71"/>
      <c r="I39" s="71"/>
    </row>
    <row r="41" spans="1:10" ht="29.1" customHeight="1">
      <c r="D41" s="43"/>
    </row>
  </sheetData>
  <sheetProtection algorithmName="SHA-512" hashValue="AFy4i5H9ssMPUeXNJMctM9bwjFZcE6Tu/tfmswtwAUDj5eK8BkGaBv4n5Hhlk9NBddTdBaovs+xgoB0yh6ei8w==" saltValue="4pM9Ns+pP9rL0aEIis4KwQ==" spinCount="100000" sheet="1" objects="1" scenarios="1"/>
  <protectedRanges>
    <protectedRange sqref="I27:I30 I4:I21" name="UWAGI"/>
    <protectedRange sqref="G27:G30 G4:G21" name="cena jedn."/>
  </protectedRanges>
  <mergeCells count="9">
    <mergeCell ref="A1:I1"/>
    <mergeCell ref="D39:I39"/>
    <mergeCell ref="E22:F22"/>
    <mergeCell ref="D38:I38"/>
    <mergeCell ref="D36:I36"/>
    <mergeCell ref="D37:I37"/>
    <mergeCell ref="A2:I2"/>
    <mergeCell ref="A25:I25"/>
    <mergeCell ref="E31:F31"/>
  </mergeCells>
  <phoneticPr fontId="41" type="noConversion"/>
  <printOptions horizontalCentered="1"/>
  <pageMargins left="0.7" right="0.7" top="0.78" bottom="0.72" header="0.3" footer="0.3"/>
  <pageSetup paperSize="9" scale="52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9" t="s">
        <v>31</v>
      </c>
      <c r="J2" s="79"/>
      <c r="K2" s="79" t="s">
        <v>32</v>
      </c>
      <c r="L2" s="79"/>
      <c r="M2" s="79" t="s">
        <v>33</v>
      </c>
      <c r="N2" s="79"/>
      <c r="O2" s="79" t="s">
        <v>34</v>
      </c>
      <c r="P2" s="79"/>
      <c r="Q2" s="79" t="s">
        <v>35</v>
      </c>
      <c r="R2" s="79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1"/>
      <c r="N4" s="82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3"/>
      <c r="N5" s="84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3"/>
      <c r="N6" s="84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3"/>
      <c r="N7" s="84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3"/>
      <c r="N8" s="84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1"/>
      <c r="L9" s="87"/>
      <c r="M9" s="83"/>
      <c r="N9" s="84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5"/>
      <c r="L10" s="88"/>
      <c r="M10" s="85"/>
      <c r="N10" s="86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80">
        <f>SUM(J4:J11)</f>
        <v>260080</v>
      </c>
      <c r="J12" s="80"/>
      <c r="K12" s="80">
        <f>SUM(L4:L11)</f>
        <v>446100</v>
      </c>
      <c r="L12" s="80"/>
      <c r="M12" s="80">
        <f>SUM(N4:N11)</f>
        <v>120000</v>
      </c>
      <c r="N12" s="80"/>
      <c r="O12" s="80">
        <f>SUM(P4:P11)</f>
        <v>459856</v>
      </c>
      <c r="P12" s="80"/>
      <c r="Q12" s="80">
        <f>SUM(R4:R11)</f>
        <v>455880</v>
      </c>
      <c r="R12" s="80"/>
    </row>
    <row r="14" spans="1:18" ht="23.25">
      <c r="A14" s="89" t="s">
        <v>36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>
      <c r="I15" s="79" t="s">
        <v>31</v>
      </c>
      <c r="J15" s="79"/>
      <c r="K15" s="79" t="s">
        <v>32</v>
      </c>
      <c r="L15" s="79"/>
      <c r="M15" s="79" t="s">
        <v>33</v>
      </c>
      <c r="N15" s="79"/>
      <c r="O15" s="79" t="s">
        <v>34</v>
      </c>
      <c r="P15" s="79"/>
      <c r="Q15" s="79" t="s">
        <v>35</v>
      </c>
      <c r="R15" s="79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90" t="s">
        <v>38</v>
      </c>
      <c r="L17" s="91"/>
      <c r="M17" s="81"/>
      <c r="N17" s="82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92"/>
      <c r="L18" s="93"/>
      <c r="M18" s="83"/>
      <c r="N18" s="84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92"/>
      <c r="L19" s="93"/>
      <c r="M19" s="83"/>
      <c r="N19" s="84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92"/>
      <c r="L20" s="93"/>
      <c r="M20" s="83"/>
      <c r="N20" s="84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92"/>
      <c r="L21" s="93"/>
      <c r="M21" s="83"/>
      <c r="N21" s="84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92"/>
      <c r="L22" s="93"/>
      <c r="M22" s="83"/>
      <c r="N22" s="84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92"/>
      <c r="L23" s="93"/>
      <c r="M23" s="85"/>
      <c r="N23" s="86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94"/>
      <c r="L24" s="95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80">
        <f>SUM(J17:J24)</f>
        <v>255836</v>
      </c>
      <c r="J25" s="80"/>
      <c r="K25" s="80"/>
      <c r="L25" s="80"/>
      <c r="M25" s="80">
        <f>SUM(N17:N24)</f>
        <v>40440</v>
      </c>
      <c r="N25" s="80"/>
      <c r="O25" s="80">
        <f>SUM(P17:P24)</f>
        <v>388592</v>
      </c>
      <c r="P25" s="80"/>
      <c r="Q25" s="80">
        <f>SUM(R17:R24)</f>
        <v>455880</v>
      </c>
      <c r="R25" s="80"/>
    </row>
    <row r="27" spans="1:18" ht="18.75">
      <c r="C27" s="29" t="s">
        <v>37</v>
      </c>
      <c r="I27" s="96">
        <f>J17+J18+J22+J24</f>
        <v>214020</v>
      </c>
      <c r="J27" s="96"/>
      <c r="K27" s="28"/>
      <c r="L27" s="28"/>
      <c r="M27" s="28"/>
      <c r="N27" s="28"/>
      <c r="O27" s="96">
        <f>P19+P20+P21</f>
        <v>39376</v>
      </c>
      <c r="P27" s="96"/>
      <c r="Q27" s="97">
        <f>R23</f>
        <v>1400</v>
      </c>
      <c r="R27" s="97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2022-09-12T09:32:14Z</cp:lastPrinted>
  <dcterms:created xsi:type="dcterms:W3CDTF">2017-02-02T09:23:23Z</dcterms:created>
  <dcterms:modified xsi:type="dcterms:W3CDTF">2022-09-12T09:51:16Z</dcterms:modified>
</cp:coreProperties>
</file>