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2\POSTEPOWANIA Pow 50tyś\422_D_2022_MA\"/>
    </mc:Choice>
  </mc:AlternateContent>
  <xr:revisionPtr revIDLastSave="0" documentId="13_ncr:1_{CE22C2BE-EDC4-4FAA-B20A-1F5D86A49F00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Formularz!$A$2:$F$21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H20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<sst xmlns="http://schemas.openxmlformats.org/spreadsheetml/2006/main" count="147" uniqueCount="71">
  <si>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</si>
  <si>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</si>
  <si>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</si>
  <si>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</si>
  <si>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</si>
  <si>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</si>
  <si>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</si>
  <si>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</si>
  <si>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</si>
  <si>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</si>
  <si>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</si>
  <si>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</si>
  <si>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</si>
  <si>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</si>
  <si>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</si>
  <si>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</si>
  <si>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</si>
  <si>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</si>
  <si>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</si>
  <si>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</si>
  <si>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</si>
  <si>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</si>
  <si>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</si>
  <si>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</si>
  <si>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</si>
  <si>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</si>
  <si>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</si>
  <si>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</si>
  <si>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</si>
  <si>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</si>
  <si>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</si>
  <si>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</si>
  <si>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</si>
  <si>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</si>
  <si>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</si>
  <si>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</si>
  <si>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</si>
  <si>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</si>
  <si>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</si>
  <si>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</si>
  <si>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</si>
  <si>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</si>
  <si>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</si>
  <si>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</si>
  <si>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</si>
  <si>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</si>
  <si>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</si>
  <si>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SZT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</si>
  <si>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</si>
  <si>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>M</t>
  </si>
  <si>
    <t>PRZEWÓD YDYŻO 3X2,5 MM2 450/750V</t>
  </si>
  <si>
    <t>WYŁĄCZNIK ZMIERZCHOWY WZ-301</t>
  </si>
  <si>
    <t>FOLIA KABL.NIEB. 20CM/0,4MM TO-ENN/40/20</t>
  </si>
  <si>
    <t>KPL</t>
  </si>
  <si>
    <t>ZŁĄCZE IZK-4-03 ZEROWE IZOL.NIEBIESK.</t>
  </si>
  <si>
    <t>KABEL YKY 4X16 MM2 0,6/1KV</t>
  </si>
  <si>
    <t>FUNDAMENT F-150/200 Z ELEM. DO MONTAŻU</t>
  </si>
  <si>
    <t>KABEL YKY 3X4 MM2 0,6/1KV</t>
  </si>
  <si>
    <r>
      <t xml:space="preserve">SŁUP OŚWIETL.SAL-N12 ROSA PROSTY ALUMIN. </t>
    </r>
    <r>
      <rPr>
        <b/>
        <sz val="10"/>
        <rFont val="Calibri"/>
        <family val="2"/>
        <charset val="238"/>
        <scheme val="minor"/>
      </rPr>
      <t>KOLOR ALUMINIUM ANODOWANE</t>
    </r>
  </si>
  <si>
    <r>
      <t xml:space="preserve">SŁUP OŚWIETL.SAL-N22 ROSA PROSTY ALUMIN </t>
    </r>
    <r>
      <rPr>
        <b/>
        <sz val="10"/>
        <rFont val="Calibri"/>
        <family val="2"/>
        <charset val="238"/>
        <scheme val="minor"/>
      </rPr>
      <t>DWURAMIENNY 180 STOPNI KOLOR ALUMINIUM ANODOWANE</t>
    </r>
  </si>
  <si>
    <r>
      <t xml:space="preserve">FUNDAMENT BET. PODSTAWA B-60 ROSA </t>
    </r>
    <r>
      <rPr>
        <b/>
        <sz val="10"/>
        <rFont val="Calibri"/>
        <family val="2"/>
        <charset val="238"/>
        <scheme val="minor"/>
      </rPr>
      <t>DO SŁUPA SAL-N12</t>
    </r>
  </si>
  <si>
    <r>
      <t xml:space="preserve">ELEMENTY ZŁĄCZNE DO FUNDAMENTU ROSA B-60 </t>
    </r>
    <r>
      <rPr>
        <b/>
        <sz val="10"/>
        <rFont val="Calibri"/>
        <family val="2"/>
        <charset val="238"/>
        <scheme val="minor"/>
      </rPr>
      <t>Z KAPTURKAMI SZARYMI</t>
    </r>
  </si>
  <si>
    <r>
      <t xml:space="preserve">ZŁĄCZE IZK-4-01/BEZPIECZN. </t>
    </r>
    <r>
      <rPr>
        <b/>
        <sz val="10"/>
        <rFont val="Calibri"/>
        <family val="2"/>
        <charset val="238"/>
        <scheme val="minor"/>
      </rPr>
      <t>WZLAC013 Z WKŁ. D01 GL/GG 6A</t>
    </r>
  </si>
  <si>
    <r>
      <t xml:space="preserve">OPRAWA MINIGIOVI/P 3478 100W </t>
    </r>
    <r>
      <rPr>
        <b/>
        <sz val="10"/>
        <rFont val="Calibri"/>
        <family val="2"/>
        <charset val="238"/>
        <scheme val="minor"/>
      </rPr>
      <t>KOD:331032004844</t>
    </r>
  </si>
  <si>
    <r>
      <t xml:space="preserve">ZŁĄCZE SŁUPOWE IZK-4-02 </t>
    </r>
    <r>
      <rPr>
        <b/>
        <sz val="10"/>
        <rFont val="Calibri"/>
        <family val="2"/>
        <charset val="238"/>
        <scheme val="minor"/>
      </rPr>
      <t>FAZOWE WLZA0014</t>
    </r>
  </si>
  <si>
    <r>
      <t xml:space="preserve">SŁUP STAL.ULICZNY SZEŚC. S-80P ELMONT </t>
    </r>
    <r>
      <rPr>
        <b/>
        <sz val="10"/>
        <rFont val="Calibri"/>
        <family val="2"/>
        <charset val="238"/>
        <scheme val="minor"/>
      </rPr>
      <t>SŁUP WYS. 8M (WYSOKOŚĆ ŁĄCZNIE Z WYSIĘGNIKAMI)</t>
    </r>
  </si>
  <si>
    <r>
      <t xml:space="preserve">WYSIĘGNIK 1-RAMIENNY </t>
    </r>
    <r>
      <rPr>
        <b/>
        <sz val="10"/>
        <rFont val="Calibri"/>
        <family val="2"/>
        <charset val="238"/>
        <scheme val="minor"/>
      </rPr>
      <t>1,5 M NA SŁUP S-80 10 STOPNI</t>
    </r>
  </si>
  <si>
    <r>
      <t xml:space="preserve">WYSIĘGNIK DWURAMIENNY 1,5 M NA SŁUP S-80 </t>
    </r>
    <r>
      <rPr>
        <b/>
        <sz val="10"/>
        <rFont val="Calibri"/>
        <family val="2"/>
        <charset val="238"/>
        <scheme val="minor"/>
      </rPr>
      <t>10STOPNI,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90 STOPNI ROZSTAW RAMION</t>
    </r>
  </si>
  <si>
    <t xml:space="preserve"> Termin realizacji: do 4 tygodni od dnia przesłania zamówienia 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</si>
  <si>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1.2 Zapoznaliśmy się z warunkami niniejszego postępowania i przyjmujemy je bez zastrzeżeń.
1.3 Niniejszą ofertą jesteśmy związani przez 30 dni od dnia składania ofert.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</si>
  <si>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422/D/2022/MA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</si>
</sst>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2" xfId="0" applyFont="1" applyFill="1" applyBorder="1" applyAlignment="1">
      <alignment vertical="center" wrapText="1"/>
    </xf>
    <xf numFmtId="0" fontId="39" fillId="43" borderId="1" xfId="0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1" fillId="0" borderId="1" xfId="0" applyFont="1" applyBorder="1" applyAlignment="1">
      <alignment horizontal="center" vertical="center" wrapText="1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39" fillId="43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44" fontId="1" fillId="0" borderId="0" xfId="72" applyFont="1" applyFill="1" applyBorder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35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42" fillId="0" borderId="1" xfId="74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vertical="top" wrapText="1"/>
    </xf>
    <xf numFmtId="0" fontId="41" fillId="0" borderId="21" xfId="74" applyFont="1" applyBorder="1" applyAlignment="1">
      <alignment horizontal="left" vertical="center" wrapText="1"/>
    </xf>
    <xf numFmtId="0" fontId="41" fillId="0" borderId="1" xfId="74" applyFont="1" applyBorder="1" applyAlignment="1">
      <alignment horizontal="left" vertical="center" wrapText="1"/>
    </xf>
    <xf numFmtId="0" fontId="41" fillId="0" borderId="21" xfId="0" applyFont="1" applyBorder="1" applyAlignment="1">
      <alignment horizontal="left" vertical="center" wrapText="1"/>
    </xf>
    <xf numFmtId="4" fontId="43" fillId="43" borderId="1" xfId="0" applyNumberFormat="1" applyFont="1" applyFill="1" applyBorder="1" applyAlignment="1">
      <alignment horizontal="center" vertical="center" wrapText="1"/>
    </xf>
    <xf numFmtId="165" fontId="43" fillId="43" borderId="1" xfId="0" applyNumberFormat="1" applyFont="1" applyFill="1" applyBorder="1" applyAlignment="1">
      <alignment horizontal="center" vertical="center" wrapText="1"/>
    </xf>
    <xf numFmtId="0" fontId="44" fillId="43" borderId="21" xfId="0" applyFont="1" applyFill="1" applyBorder="1" applyAlignment="1">
      <alignment vertical="center" wrapText="1"/>
    </xf>
    <xf numFmtId="165" fontId="44" fillId="43" borderId="24" xfId="0" applyNumberFormat="1" applyFont="1" applyFill="1" applyBorder="1" applyAlignment="1">
      <alignment horizontal="center" vertical="center" wrapText="1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Normal="100" zoomScalePageLayoutView="40" workbookViewId="0">
      <selection sqref="A1:I1"/>
    </sheetView>
  </sheetViews>
  <sheetFormatPr defaultRowHeight="29.1" customHeight="1"/>
  <cols>
    <col min="1" max="1" width="5.28515625" style="1" customWidth="1"/>
    <col min="2" max="2" width="15.7109375" style="1" hidden="1" customWidth="1"/>
    <col min="3" max="3" width="21.28515625" style="1" hidden="1" customWidth="1"/>
    <col min="4" max="4" width="51.7109375" style="33" customWidth="1"/>
    <col min="5" max="5" width="12.7109375" style="36" customWidth="1"/>
    <col min="6" max="6" width="7.7109375" style="36" customWidth="1"/>
    <col min="7" max="7" width="18.28515625" style="42" customWidth="1"/>
    <col min="8" max="8" width="19.140625" style="1" customWidth="1"/>
    <col min="9" max="9" width="25.85546875" style="1" customWidth="1"/>
    <col min="10" max="10" width="5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56" t="s">
        <v>70</v>
      </c>
      <c r="B1" s="56"/>
      <c r="C1" s="56"/>
      <c r="D1" s="56"/>
      <c r="E1" s="56"/>
      <c r="F1" s="56"/>
      <c r="G1" s="56"/>
      <c r="H1" s="56"/>
      <c r="I1" s="56"/>
      <c r="N1" s="33"/>
    </row>
    <row r="2" spans="1:14" ht="38.25">
      <c r="A2" s="39" t="s">
        <v>1</v>
      </c>
      <c r="B2" s="35" t="s">
        <v>43</v>
      </c>
      <c r="C2" s="39" t="s">
        <v>0</v>
      </c>
      <c r="D2" s="34" t="s">
        <v>42</v>
      </c>
      <c r="E2" s="35" t="s">
        <v>41</v>
      </c>
      <c r="F2" s="35" t="s">
        <v>40</v>
      </c>
      <c r="G2" s="41" t="s">
        <v>44</v>
      </c>
      <c r="H2" s="35" t="s">
        <v>45</v>
      </c>
      <c r="I2" s="35" t="s">
        <v>2</v>
      </c>
      <c r="J2" s="54"/>
    </row>
    <row r="3" spans="1:14" ht="12.75">
      <c r="A3" s="38">
        <v>1</v>
      </c>
      <c r="B3" s="51"/>
      <c r="C3" s="81">
        <v>10391015</v>
      </c>
      <c r="D3" s="82" t="s">
        <v>51</v>
      </c>
      <c r="E3" s="83">
        <v>1</v>
      </c>
      <c r="F3" s="83" t="s">
        <v>47</v>
      </c>
      <c r="G3" s="89"/>
      <c r="H3" s="90">
        <f>E3*G3</f>
        <v>0</v>
      </c>
      <c r="I3" s="44"/>
      <c r="J3" s="54"/>
    </row>
    <row r="4" spans="1:14" ht="12.75">
      <c r="A4" s="38">
        <v>2</v>
      </c>
      <c r="B4" s="51"/>
      <c r="C4" s="81">
        <v>10575750</v>
      </c>
      <c r="D4" s="82" t="s">
        <v>52</v>
      </c>
      <c r="E4" s="83">
        <v>100</v>
      </c>
      <c r="F4" s="84" t="s">
        <v>49</v>
      </c>
      <c r="G4" s="89"/>
      <c r="H4" s="90">
        <f t="shared" ref="H4:H19" si="0">E4*G4</f>
        <v>0</v>
      </c>
      <c r="I4" s="55"/>
      <c r="J4" s="54"/>
    </row>
    <row r="5" spans="1:14" ht="25.5">
      <c r="A5" s="38">
        <v>3</v>
      </c>
      <c r="B5" s="51"/>
      <c r="C5" s="83">
        <v>10446567</v>
      </c>
      <c r="D5" s="85" t="s">
        <v>58</v>
      </c>
      <c r="E5" s="83">
        <v>14</v>
      </c>
      <c r="F5" s="83" t="s">
        <v>47</v>
      </c>
      <c r="G5" s="89"/>
      <c r="H5" s="90">
        <f t="shared" si="0"/>
        <v>0</v>
      </c>
      <c r="I5" s="55"/>
      <c r="J5" s="54"/>
    </row>
    <row r="6" spans="1:14" ht="25.5">
      <c r="A6" s="38">
        <v>4</v>
      </c>
      <c r="B6" s="51"/>
      <c r="C6" s="83">
        <v>10567116</v>
      </c>
      <c r="D6" s="85" t="s">
        <v>59</v>
      </c>
      <c r="E6" s="83">
        <v>1</v>
      </c>
      <c r="F6" s="83" t="s">
        <v>47</v>
      </c>
      <c r="G6" s="89"/>
      <c r="H6" s="90">
        <f t="shared" si="0"/>
        <v>0</v>
      </c>
      <c r="I6" s="55"/>
      <c r="J6" s="54"/>
    </row>
    <row r="7" spans="1:14" ht="12.75">
      <c r="A7" s="38">
        <v>5</v>
      </c>
      <c r="B7" s="51"/>
      <c r="C7" s="83">
        <v>10446634</v>
      </c>
      <c r="D7" s="85" t="s">
        <v>60</v>
      </c>
      <c r="E7" s="83">
        <v>15</v>
      </c>
      <c r="F7" s="83" t="s">
        <v>47</v>
      </c>
      <c r="G7" s="89"/>
      <c r="H7" s="90">
        <f t="shared" si="0"/>
        <v>0</v>
      </c>
      <c r="I7" s="55"/>
      <c r="J7" s="54"/>
    </row>
    <row r="8" spans="1:14" ht="25.5">
      <c r="A8" s="38">
        <v>6</v>
      </c>
      <c r="B8" s="51"/>
      <c r="C8" s="83">
        <v>10460729</v>
      </c>
      <c r="D8" s="85" t="s">
        <v>61</v>
      </c>
      <c r="E8" s="83">
        <v>15</v>
      </c>
      <c r="F8" s="83" t="s">
        <v>53</v>
      </c>
      <c r="G8" s="89"/>
      <c r="H8" s="90">
        <f t="shared" si="0"/>
        <v>0</v>
      </c>
      <c r="I8" s="55"/>
      <c r="J8" s="54"/>
    </row>
    <row r="9" spans="1:14" ht="12.75">
      <c r="A9" s="38">
        <v>7</v>
      </c>
      <c r="B9" s="51"/>
      <c r="C9" s="83">
        <v>10364411</v>
      </c>
      <c r="D9" s="82" t="s">
        <v>62</v>
      </c>
      <c r="E9" s="83">
        <v>20</v>
      </c>
      <c r="F9" s="83" t="s">
        <v>47</v>
      </c>
      <c r="G9" s="89"/>
      <c r="H9" s="90">
        <f t="shared" si="0"/>
        <v>0</v>
      </c>
      <c r="I9" s="55"/>
      <c r="J9" s="54"/>
    </row>
    <row r="10" spans="1:14" ht="12.75">
      <c r="A10" s="38">
        <v>8</v>
      </c>
      <c r="B10" s="51"/>
      <c r="C10" s="83">
        <v>10572680</v>
      </c>
      <c r="D10" s="82" t="s">
        <v>63</v>
      </c>
      <c r="E10" s="83">
        <v>22</v>
      </c>
      <c r="F10" s="83" t="s">
        <v>47</v>
      </c>
      <c r="G10" s="89"/>
      <c r="H10" s="90">
        <f t="shared" si="0"/>
        <v>0</v>
      </c>
      <c r="I10" s="55"/>
      <c r="J10" s="54"/>
    </row>
    <row r="11" spans="1:14" ht="12.75">
      <c r="A11" s="38">
        <v>9</v>
      </c>
      <c r="B11" s="51"/>
      <c r="C11" s="83">
        <v>10098549</v>
      </c>
      <c r="D11" s="82" t="s">
        <v>64</v>
      </c>
      <c r="E11" s="83">
        <v>40</v>
      </c>
      <c r="F11" s="84" t="s">
        <v>47</v>
      </c>
      <c r="G11" s="89"/>
      <c r="H11" s="90">
        <f t="shared" si="0"/>
        <v>0</v>
      </c>
      <c r="I11" s="55"/>
      <c r="J11" s="54"/>
    </row>
    <row r="12" spans="1:14" ht="12.75">
      <c r="A12" s="38">
        <v>10</v>
      </c>
      <c r="B12" s="51"/>
      <c r="C12" s="81">
        <v>10364412</v>
      </c>
      <c r="D12" s="86" t="s">
        <v>54</v>
      </c>
      <c r="E12" s="83">
        <v>20</v>
      </c>
      <c r="F12" s="84" t="s">
        <v>47</v>
      </c>
      <c r="G12" s="89"/>
      <c r="H12" s="90">
        <f t="shared" si="0"/>
        <v>0</v>
      </c>
      <c r="I12" s="55"/>
      <c r="J12" s="54"/>
    </row>
    <row r="13" spans="1:14" ht="12.75">
      <c r="A13" s="38">
        <v>11</v>
      </c>
      <c r="B13" s="51"/>
      <c r="C13" s="84">
        <v>10008362</v>
      </c>
      <c r="D13" s="82" t="s">
        <v>55</v>
      </c>
      <c r="E13" s="83">
        <v>35</v>
      </c>
      <c r="F13" s="83" t="s">
        <v>49</v>
      </c>
      <c r="G13" s="89"/>
      <c r="H13" s="90">
        <f t="shared" si="0"/>
        <v>0</v>
      </c>
      <c r="I13" s="55"/>
      <c r="J13" s="54"/>
    </row>
    <row r="14" spans="1:14" ht="12.75">
      <c r="A14" s="38">
        <v>12</v>
      </c>
      <c r="B14" s="51"/>
      <c r="C14" s="81">
        <v>10016577</v>
      </c>
      <c r="D14" s="87" t="s">
        <v>50</v>
      </c>
      <c r="E14" s="83">
        <v>240</v>
      </c>
      <c r="F14" s="83" t="s">
        <v>49</v>
      </c>
      <c r="G14" s="89"/>
      <c r="H14" s="90">
        <f t="shared" si="0"/>
        <v>0</v>
      </c>
      <c r="I14" s="55"/>
      <c r="J14" s="54"/>
    </row>
    <row r="15" spans="1:14" ht="25.5">
      <c r="A15" s="38">
        <v>13</v>
      </c>
      <c r="B15" s="51"/>
      <c r="C15" s="81">
        <v>10313075</v>
      </c>
      <c r="D15" s="88" t="s">
        <v>65</v>
      </c>
      <c r="E15" s="83">
        <v>5</v>
      </c>
      <c r="F15" s="83" t="s">
        <v>47</v>
      </c>
      <c r="G15" s="89"/>
      <c r="H15" s="90">
        <f t="shared" si="0"/>
        <v>0</v>
      </c>
      <c r="I15" s="55"/>
      <c r="J15" s="54"/>
    </row>
    <row r="16" spans="1:14" ht="25.5">
      <c r="A16" s="38">
        <v>14</v>
      </c>
      <c r="B16" s="51"/>
      <c r="C16" s="81">
        <v>10023650</v>
      </c>
      <c r="D16" s="88" t="s">
        <v>67</v>
      </c>
      <c r="E16" s="83">
        <v>1</v>
      </c>
      <c r="F16" s="83" t="s">
        <v>47</v>
      </c>
      <c r="G16" s="89"/>
      <c r="H16" s="90">
        <f t="shared" si="0"/>
        <v>0</v>
      </c>
      <c r="I16" s="55"/>
      <c r="J16" s="54"/>
    </row>
    <row r="17" spans="1:10" ht="12.75">
      <c r="A17" s="38">
        <v>15</v>
      </c>
      <c r="B17" s="51"/>
      <c r="C17" s="81">
        <v>10391016</v>
      </c>
      <c r="D17" s="88" t="s">
        <v>66</v>
      </c>
      <c r="E17" s="83">
        <v>4</v>
      </c>
      <c r="F17" s="83" t="s">
        <v>47</v>
      </c>
      <c r="G17" s="89"/>
      <c r="H17" s="90">
        <f t="shared" si="0"/>
        <v>0</v>
      </c>
      <c r="I17" s="55"/>
      <c r="J17" s="54"/>
    </row>
    <row r="18" spans="1:10" ht="12.75">
      <c r="A18" s="38">
        <v>16</v>
      </c>
      <c r="B18" s="51"/>
      <c r="C18" s="81">
        <v>10392451</v>
      </c>
      <c r="D18" s="82" t="s">
        <v>56</v>
      </c>
      <c r="E18" s="83">
        <v>5</v>
      </c>
      <c r="F18" s="83" t="s">
        <v>53</v>
      </c>
      <c r="G18" s="89"/>
      <c r="H18" s="90">
        <f t="shared" si="0"/>
        <v>0</v>
      </c>
      <c r="I18" s="55"/>
      <c r="J18" s="54"/>
    </row>
    <row r="19" spans="1:10" ht="12.75">
      <c r="A19" s="38">
        <v>17</v>
      </c>
      <c r="B19" s="51"/>
      <c r="C19" s="81">
        <v>10008349</v>
      </c>
      <c r="D19" s="87" t="s">
        <v>57</v>
      </c>
      <c r="E19" s="83">
        <v>20</v>
      </c>
      <c r="F19" s="83" t="s">
        <v>49</v>
      </c>
      <c r="G19" s="89"/>
      <c r="H19" s="90">
        <f t="shared" si="0"/>
        <v>0</v>
      </c>
      <c r="I19" s="55"/>
      <c r="J19" s="54"/>
    </row>
    <row r="20" spans="1:10" ht="15.75">
      <c r="D20" s="1"/>
      <c r="E20" s="58" t="s">
        <v>46</v>
      </c>
      <c r="F20" s="58"/>
      <c r="G20" s="91"/>
      <c r="H20" s="92">
        <f>SUM(H3:H19)</f>
        <v>0</v>
      </c>
      <c r="I20" s="43"/>
      <c r="J20" s="54"/>
    </row>
    <row r="21" spans="1:10" ht="13.5" customHeight="1">
      <c r="D21" s="1"/>
      <c r="E21" s="52"/>
      <c r="F21" s="52"/>
      <c r="G21" s="45"/>
      <c r="H21" s="46"/>
      <c r="I21" s="45"/>
      <c r="J21" s="54"/>
    </row>
    <row r="22" spans="1:10" ht="14.25" customHeight="1">
      <c r="A22" s="11"/>
      <c r="B22" s="37"/>
      <c r="C22" s="53"/>
      <c r="D22" s="60" t="s">
        <v>68</v>
      </c>
      <c r="E22" s="60"/>
      <c r="F22" s="60"/>
      <c r="G22" s="60"/>
      <c r="H22" s="60"/>
      <c r="I22" s="60"/>
    </row>
    <row r="23" spans="1:10" ht="135" customHeight="1">
      <c r="A23" s="11"/>
      <c r="B23" s="37"/>
      <c r="C23" s="53"/>
      <c r="D23" s="61" t="s">
        <v>48</v>
      </c>
      <c r="E23" s="61"/>
      <c r="F23" s="61"/>
      <c r="G23" s="61"/>
      <c r="H23" s="61"/>
      <c r="I23" s="61"/>
    </row>
    <row r="24" spans="1:10" ht="213.75" customHeight="1">
      <c r="A24" s="47"/>
      <c r="B24" s="48"/>
      <c r="C24" s="49"/>
      <c r="D24" s="59" t="s">
        <v>69</v>
      </c>
      <c r="E24" s="59"/>
      <c r="F24" s="59"/>
      <c r="G24" s="59"/>
      <c r="H24" s="59"/>
      <c r="I24" s="59"/>
    </row>
    <row r="25" spans="1:10" ht="29.1" customHeight="1">
      <c r="A25" s="50"/>
      <c r="B25" s="50"/>
      <c r="C25" s="50"/>
      <c r="D25" s="57" t="s">
        <v>2</v>
      </c>
      <c r="E25" s="57"/>
      <c r="F25" s="57"/>
      <c r="G25" s="57"/>
      <c r="H25" s="57"/>
      <c r="I25" s="57"/>
    </row>
    <row r="27" spans="1:10" ht="29.1" customHeight="1">
      <c r="D27" s="40"/>
    </row>
  </sheetData>
  <sheetProtection algorithmName="SHA-512" hashValue="SarWydVhZ25j3DyqL/Wrv7HBSvePFEDmuxySV8RMsU9+fuiCYyiushu5izGSAxgjvSMYcaRdo9Fl+s42YevnBg==" saltValue="C0ca3V5WXPSbyLwXFwrj6w==" spinCount="100000" sheet="1" objects="1" scenarios="1"/>
  <protectedRanges>
    <protectedRange sqref="I3:I19" name="UWAGI"/>
    <protectedRange sqref="G3:G19" name="cena jedn."/>
  </protectedRanges>
  <mergeCells count="6">
    <mergeCell ref="A1:I1"/>
    <mergeCell ref="D25:I25"/>
    <mergeCell ref="D24:I24"/>
    <mergeCell ref="D22:I22"/>
    <mergeCell ref="D23:I23"/>
    <mergeCell ref="E20:F20"/>
  </mergeCells>
  <phoneticPr fontId="40" type="noConversion"/>
  <printOptions horizontalCentered="1"/>
  <pageMargins left="0.7" right="0.7" top="0.78" bottom="0.72" header="0.3" footer="0.3"/>
  <pageSetup paperSize="9" scale="5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8" t="s">
        <v>31</v>
      </c>
      <c r="J2" s="78"/>
      <c r="K2" s="78" t="s">
        <v>32</v>
      </c>
      <c r="L2" s="78"/>
      <c r="M2" s="78" t="s">
        <v>33</v>
      </c>
      <c r="N2" s="78"/>
      <c r="O2" s="78" t="s">
        <v>34</v>
      </c>
      <c r="P2" s="78"/>
      <c r="Q2" s="78" t="s">
        <v>35</v>
      </c>
      <c r="R2" s="78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70"/>
      <c r="N4" s="71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72"/>
      <c r="N5" s="73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72"/>
      <c r="N6" s="73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72"/>
      <c r="N7" s="73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72"/>
      <c r="N8" s="73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70"/>
      <c r="L9" s="79"/>
      <c r="M9" s="72"/>
      <c r="N9" s="73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74"/>
      <c r="L10" s="80"/>
      <c r="M10" s="74"/>
      <c r="N10" s="75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62">
        <f>SUM(J4:J11)</f>
        <v>260080</v>
      </c>
      <c r="J12" s="62"/>
      <c r="K12" s="62">
        <f>SUM(L4:L11)</f>
        <v>446100</v>
      </c>
      <c r="L12" s="62"/>
      <c r="M12" s="62">
        <f>SUM(N4:N11)</f>
        <v>120000</v>
      </c>
      <c r="N12" s="62"/>
      <c r="O12" s="62">
        <f>SUM(P4:P11)</f>
        <v>459856</v>
      </c>
      <c r="P12" s="62"/>
      <c r="Q12" s="62">
        <f>SUM(R4:R11)</f>
        <v>455880</v>
      </c>
      <c r="R12" s="62"/>
    </row>
    <row r="14" spans="1:18" ht="23.25">
      <c r="A14" s="77" t="s">
        <v>36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>
      <c r="I15" s="78" t="s">
        <v>31</v>
      </c>
      <c r="J15" s="78"/>
      <c r="K15" s="78" t="s">
        <v>32</v>
      </c>
      <c r="L15" s="78"/>
      <c r="M15" s="78" t="s">
        <v>33</v>
      </c>
      <c r="N15" s="78"/>
      <c r="O15" s="78" t="s">
        <v>34</v>
      </c>
      <c r="P15" s="78"/>
      <c r="Q15" s="78" t="s">
        <v>35</v>
      </c>
      <c r="R15" s="78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63" t="s">
        <v>38</v>
      </c>
      <c r="L17" s="64"/>
      <c r="M17" s="70"/>
      <c r="N17" s="71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65"/>
      <c r="L18" s="66"/>
      <c r="M18" s="72"/>
      <c r="N18" s="73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65"/>
      <c r="L19" s="66"/>
      <c r="M19" s="72"/>
      <c r="N19" s="73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65"/>
      <c r="L20" s="66"/>
      <c r="M20" s="72"/>
      <c r="N20" s="73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65"/>
      <c r="L21" s="66"/>
      <c r="M21" s="72"/>
      <c r="N21" s="73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65"/>
      <c r="L22" s="66"/>
      <c r="M22" s="72"/>
      <c r="N22" s="73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65"/>
      <c r="L23" s="66"/>
      <c r="M23" s="74"/>
      <c r="N23" s="75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67"/>
      <c r="L24" s="68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62">
        <f>SUM(J17:J24)</f>
        <v>255836</v>
      </c>
      <c r="J25" s="62"/>
      <c r="K25" s="62"/>
      <c r="L25" s="62"/>
      <c r="M25" s="62">
        <f>SUM(N17:N24)</f>
        <v>40440</v>
      </c>
      <c r="N25" s="62"/>
      <c r="O25" s="62">
        <f>SUM(P17:P24)</f>
        <v>388592</v>
      </c>
      <c r="P25" s="62"/>
      <c r="Q25" s="62">
        <f>SUM(R17:R24)</f>
        <v>455880</v>
      </c>
      <c r="R25" s="62"/>
    </row>
    <row r="27" spans="1:18" ht="18.75">
      <c r="C27" s="29" t="s">
        <v>37</v>
      </c>
      <c r="I27" s="69">
        <f>J17+J18+J22+J24</f>
        <v>214020</v>
      </c>
      <c r="J27" s="69"/>
      <c r="K27" s="28"/>
      <c r="L27" s="28"/>
      <c r="M27" s="28"/>
      <c r="N27" s="28"/>
      <c r="O27" s="69">
        <f>P19+P20+P21</f>
        <v>39376</v>
      </c>
      <c r="P27" s="69"/>
      <c r="Q27" s="76">
        <f>R23</f>
        <v>1400</v>
      </c>
      <c r="R27" s="76"/>
    </row>
  </sheetData>
  <autoFilter ref="I16:R25" xr:uid="{00000000-0009-0000-0000-000001000000}"/>
  <mergeCells count="28">
    <mergeCell ref="Q2:R2"/>
    <mergeCell ref="Q12:R12"/>
    <mergeCell ref="M4:N10"/>
    <mergeCell ref="K9:L10"/>
    <mergeCell ref="O2:P2"/>
    <mergeCell ref="O12:P12"/>
    <mergeCell ref="I2:J2"/>
    <mergeCell ref="I12:J12"/>
    <mergeCell ref="K2:L2"/>
    <mergeCell ref="K12:L12"/>
    <mergeCell ref="M2:N2"/>
    <mergeCell ref="M12:N12"/>
    <mergeCell ref="A14:R14"/>
    <mergeCell ref="I15:J15"/>
    <mergeCell ref="K15:L15"/>
    <mergeCell ref="M15:N15"/>
    <mergeCell ref="O15:P15"/>
    <mergeCell ref="Q15:R15"/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2022-10-19T12:04:24Z</cp:lastPrinted>
  <dcterms:created xsi:type="dcterms:W3CDTF">2017-02-02T09:23:23Z</dcterms:created>
  <dcterms:modified xsi:type="dcterms:W3CDTF">2022-10-19T12:04:37Z</dcterms:modified>
</cp:coreProperties>
</file>