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3\POSTEPOWANIA Pow 50tyś\73_D_2023_MA\"/>
    </mc:Choice>
  </mc:AlternateContent>
  <xr:revisionPtr revIDLastSave="0" documentId="13_ncr:1_{45AABDB8-FAF1-461B-ADD1-B068569B6B26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8" i="1"/>
  <c r="H59" i="1" s="1"/>
  <c r="H51" i="1"/>
  <c r="H50" i="1"/>
  <c r="H49" i="1"/>
  <c r="H48" i="1"/>
  <c r="H47" i="1"/>
  <c r="H46" i="1"/>
  <c r="H45" i="1"/>
  <c r="H44" i="1"/>
  <c r="H43" i="1"/>
  <c r="H42" i="1"/>
  <c r="H41" i="1"/>
  <c r="H40" i="1"/>
  <c r="H25" i="1"/>
  <c r="H52" i="1" l="1"/>
  <c r="H35" i="1"/>
  <c r="H4" i="1" l="1"/>
  <c r="H19" i="1" l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<sst xmlns="http://schemas.openxmlformats.org/spreadsheetml/2006/main" count="224" uniqueCount="99">
  <si>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</si>
  <si>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</si>
  <si>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</si>
  <si>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</si>
  <si>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</si>
  <si>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</si>
  <si>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</si>
  <si>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</si>
  <si>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</si>
  <si>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</si>
  <si>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</si>
  <si>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</si>
  <si>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</si>
  <si>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</si>
  <si>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</si>
  <si>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</si>
  <si>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</si>
  <si>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</si>
  <si>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</si>
  <si>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</si>
  <si>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</si>
  <si>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</si>
  <si>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</si>
  <si>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</si>
  <si>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</si>
  <si>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</si>
  <si>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</si>
  <si>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</si>
  <si>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</si>
  <si>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</si>
  <si>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</si>
  <si>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</si>
  <si>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</si>
  <si>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</si>
  <si>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</si>
  <si>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</si>
  <si>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</si>
  <si>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</si>
  <si>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</si>
  <si>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</si>
  <si>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</si>
  <si>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</si>
  <si>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</si>
  <si>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</si>
  <si>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</si>
  <si>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</si>
  <si>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</si>
  <si>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</si>
  <si>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Tabela nr 2</t>
  </si>
  <si>
    <t xml:space="preserve">Ilość 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</si>
  <si>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</si>
  <si>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                                                                1.2 Zapoznaliśmy się z warunkami niniejszego postępowania i przyjmujemy je bez zastrzeżeń.                                
1.3 Niniejszą ofertą jesteśmy związani przez 45 dni od dnia składania ofert.                             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</si>
  <si>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t>M</t>
  </si>
  <si>
    <t>PRZEWÓD H07RN-F 18X2,5MM2 450/750V</t>
  </si>
  <si>
    <t>SZT</t>
  </si>
  <si>
    <t>OPK</t>
  </si>
  <si>
    <t>KOŃCÓWKA HI 2,5/12 OP.100SZT</t>
  </si>
  <si>
    <t>KOŃCÓWKA HI 1,5/12 OP.100SZT</t>
  </si>
  <si>
    <t xml:space="preserve"> Termin realizacji: do 8 tygodni od dnia przesłania zamówienia 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</si>
  <si>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73/D/2023/MA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</si>
  <si>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>Tabela nr 4</t>
  </si>
  <si>
    <t>KPL</t>
  </si>
  <si>
    <t>Tabela nr 3</t>
  </si>
  <si>
    <t>10479683</t>
  </si>
  <si>
    <t>MOSTEK POPRZECZNY 2,5 280-402 WAGO</t>
  </si>
  <si>
    <t>ZŁĄCZKA WAGO 280-902</t>
  </si>
  <si>
    <t>KOŃCÓWKA HI 4/12 OP 100SZT</t>
  </si>
  <si>
    <t>KOŃCÓWKA TUL.HI 10/12 OP=100SZT</t>
  </si>
  <si>
    <t>PRZEWÓD H07RN-F 4X4 ONPD</t>
  </si>
  <si>
    <t>PRZEWÓD H07RN-F 4X2,5MM2 450/750V</t>
  </si>
  <si>
    <r>
      <t xml:space="preserve">CZUJNIK INDUKCYJNY ICZ D30 CNP PNP A1; </t>
    </r>
    <r>
      <rPr>
        <b/>
        <sz val="11"/>
        <rFont val="Calibri"/>
        <family val="2"/>
        <charset val="238"/>
        <scheme val="minor"/>
      </rPr>
      <t>24V DC, M36, STYK NC I NO</t>
    </r>
  </si>
  <si>
    <r>
      <t xml:space="preserve">LAMPA 230VAC RITTAL PS 4155.100 26W </t>
    </r>
    <r>
      <rPr>
        <b/>
        <sz val="11"/>
        <rFont val="Calibri"/>
        <family val="2"/>
        <charset val="238"/>
        <scheme val="minor"/>
      </rPr>
      <t>50HZ Z GN. WTYKOWYM</t>
    </r>
  </si>
  <si>
    <r>
      <t xml:space="preserve">PRZEKAŹNIK WAGO 286-364 </t>
    </r>
    <r>
      <rPr>
        <b/>
        <sz val="11"/>
        <rFont val="Calibri"/>
        <family val="2"/>
        <charset val="238"/>
        <scheme val="minor"/>
      </rPr>
      <t>+ PODSTAWA (280-618)</t>
    </r>
  </si>
  <si>
    <r>
      <t xml:space="preserve">WKŁADKA OGRANICZNIKA T2 20KA NR.412297 </t>
    </r>
    <r>
      <rPr>
        <b/>
        <sz val="11"/>
        <rFont val="Calibri"/>
        <family val="2"/>
        <charset val="238"/>
        <scheme val="minor"/>
      </rPr>
      <t>LEGRAND</t>
    </r>
  </si>
  <si>
    <r>
      <t xml:space="preserve">PRZYCISK NEF30 UKCXY CZERWONY </t>
    </r>
    <r>
      <rPr>
        <b/>
        <sz val="11"/>
        <rFont val="Calibri"/>
        <family val="2"/>
        <charset val="238"/>
        <scheme val="minor"/>
      </rPr>
      <t>500V 10A</t>
    </r>
  </si>
  <si>
    <r>
      <t xml:space="preserve">PRZYCISK NEF30-PCXY </t>
    </r>
    <r>
      <rPr>
        <b/>
        <sz val="11"/>
        <rFont val="Calibri"/>
        <family val="2"/>
        <charset val="238"/>
        <scheme val="minor"/>
      </rPr>
      <t>500V 10A CZERWONY</t>
    </r>
  </si>
  <si>
    <r>
      <t xml:space="preserve">MODUŁ WYJŚĆ CYFR. VIPA 322-1HH00 YASKAWA </t>
    </r>
    <r>
      <rPr>
        <b/>
        <sz val="11"/>
        <rFont val="Calibri"/>
        <family val="2"/>
        <charset val="238"/>
        <scheme val="minor"/>
      </rPr>
      <t>NR ZAM. 322-1HH00-DO 16XRELAY</t>
    </r>
  </si>
  <si>
    <r>
      <t xml:space="preserve">ZŁĄCZE VIPA 392-1AJ00 </t>
    </r>
    <r>
      <rPr>
        <b/>
        <sz val="11"/>
        <rFont val="Calibri"/>
        <family val="2"/>
        <charset val="238"/>
        <scheme val="minor"/>
      </rPr>
      <t>ZŁACZE CZOŁOWE DO MODUŁÓW, ZACISKI ŚRUBOWE, 20-ZACISKOWE</t>
    </r>
  </si>
  <si>
    <r>
      <t xml:space="preserve">OPRAWA ULICZNA LED V-TAC SAMSUNG CHIP </t>
    </r>
    <r>
      <rPr>
        <b/>
        <sz val="11"/>
        <rFont val="Calibri"/>
        <family val="2"/>
        <charset val="238"/>
        <scheme val="minor"/>
      </rPr>
      <t>100W; 175-265V AC; SZARA; 4000K; 12000LM; VT-100ST SKU529</t>
    </r>
  </si>
  <si>
    <r>
      <t xml:space="preserve">PRZEWÓD ŚWIATŁ.GMTTA04 4x9/125-OS2  </t>
    </r>
    <r>
      <rPr>
        <b/>
        <sz val="11"/>
        <rFont val="Calibri"/>
        <family val="2"/>
        <charset val="238"/>
        <scheme val="minor"/>
      </rPr>
      <t>BELDEN. YE05272</t>
    </r>
  </si>
  <si>
    <r>
      <t xml:space="preserve">ŚWIATŁOWÓD GMBT 2X62,5/125-OM1 BELDEN </t>
    </r>
    <r>
      <rPr>
        <b/>
        <sz val="11"/>
        <rFont val="Calibri"/>
        <family val="2"/>
        <charset val="238"/>
        <scheme val="minor"/>
      </rPr>
      <t>04490 GMBT102 YE04490</t>
    </r>
  </si>
  <si>
    <r>
      <t xml:space="preserve">PRZEWÓD H07RN-F 12G1,5 </t>
    </r>
    <r>
      <rPr>
        <b/>
        <sz val="11"/>
        <rFont val="Calibri"/>
        <family val="2"/>
        <charset val="238"/>
        <scheme val="minor"/>
      </rPr>
      <t>MM2</t>
    </r>
  </si>
  <si>
    <r>
      <t>PRZEWÓD H07RN-F 3G1,5</t>
    </r>
    <r>
      <rPr>
        <b/>
        <sz val="11"/>
        <rFont val="Calibri"/>
        <family val="2"/>
        <charset val="238"/>
        <scheme val="minor"/>
      </rPr>
      <t>MM2</t>
    </r>
  </si>
  <si>
    <r>
      <t>PRZEWÓD H07RN-F 5G10</t>
    </r>
    <r>
      <rPr>
        <b/>
        <sz val="11"/>
        <rFont val="Calibri"/>
        <family val="2"/>
        <charset val="238"/>
        <scheme val="minor"/>
      </rPr>
      <t>MM2</t>
    </r>
  </si>
  <si>
    <r>
      <t xml:space="preserve">PRZEWÓD YSLYKONYN-G 13X1+1 </t>
    </r>
    <r>
      <rPr>
        <b/>
        <sz val="11"/>
        <rFont val="Calibri"/>
        <family val="2"/>
        <charset val="238"/>
        <scheme val="minor"/>
      </rPr>
      <t>MM2</t>
    </r>
  </si>
  <si>
    <r>
      <t>PRZEWÓD H07RN-F 4G1,5</t>
    </r>
    <r>
      <rPr>
        <b/>
        <sz val="11"/>
        <rFont val="Calibri"/>
        <family val="2"/>
        <charset val="238"/>
        <scheme val="minor"/>
      </rPr>
      <t>MM2</t>
    </r>
  </si>
  <si>
    <r>
      <t xml:space="preserve">SKRZYNKA XS WYK. 1 KOMPLETNA Z DASZKIEM </t>
    </r>
    <r>
      <rPr>
        <b/>
        <sz val="11"/>
        <rFont val="Calibri"/>
        <family val="2"/>
        <charset val="238"/>
        <scheme val="minor"/>
      </rPr>
      <t>ZIELONYM WG RYS. STR. 141/187, 145/187 + POŁĄCZENIA WYRÓWNAWCZE (GRAWERKA "XS-WYK.1" 60X40MM - LAMINAT SZTYWNY NAKLEJANY, BIAŁE TŁO, CZARNE LITERY); DASZEK ZIELONY - RAL 6029</t>
    </r>
  </si>
  <si>
    <r>
      <rPr>
        <sz val="11"/>
        <rFont val="Calibri"/>
        <family val="2"/>
        <charset val="238"/>
        <scheme val="minor"/>
      </rPr>
      <t>SKRZYNKA XS WYK.2 KOMPLETNA Z DASZKIEM</t>
    </r>
    <r>
      <rPr>
        <b/>
        <sz val="11"/>
        <rFont val="Calibri"/>
        <family val="2"/>
        <charset val="238"/>
        <scheme val="minor"/>
      </rPr>
      <t xml:space="preserve"> ZIELONYM WG RYS. STR. 142/187, 146/187 + POŁĄCZENIA WYRÓWNAWCZE (GRAWERKA "XS-WYK.2" 60X40MM - LAMINAT SZTYWNY NAKLEJANY, BIAŁE TŁO, CZARNE LITERY); DASZEK ZIELONY - RAL 6029</t>
    </r>
  </si>
  <si>
    <r>
      <t xml:space="preserve">SKRZYNKA XS WYK.3 KOMPLETNA Z DASZKIEM </t>
    </r>
    <r>
      <rPr>
        <b/>
        <sz val="11"/>
        <rFont val="Calibri"/>
        <family val="2"/>
        <charset val="238"/>
        <scheme val="minor"/>
      </rPr>
      <t>ZIELONYM WG RYS. STR. 143/187, 147/187  + POŁĄCZENIA WYRÓWNAWCZE (GRAWERKA "XS-WYK.3" 60X40MM - LAMINAT SZTYWNY NAKLEJANY, BIAŁE TŁO, CZARNE LITERY); DASZEK ZIELONY - RAL 6029</t>
    </r>
  </si>
  <si>
    <r>
      <t xml:space="preserve">SKRZYNKA XOT KOMPLETNA Z DASZKIEM </t>
    </r>
    <r>
      <rPr>
        <b/>
        <sz val="11"/>
        <rFont val="Calibri"/>
        <family val="2"/>
        <charset val="238"/>
        <scheme val="minor"/>
      </rPr>
      <t>ZIELONYM 
WG RYS.STR.101-103/187, 129/187(XOT1-XOT8) + POŁĄCZENIA WYRÓWNAWCZE (GRAWERKA XOT 60X40MM  - LAMINAT SZTYWNY NAKLEJANY, BIAŁE TŁO, CZARNE LITERY)</t>
    </r>
  </si>
  <si>
    <r>
      <t xml:space="preserve">SKRZYNKA XBK KOMPLETNA </t>
    </r>
    <r>
      <rPr>
        <b/>
        <sz val="11"/>
        <rFont val="Calibri"/>
        <family val="2"/>
        <charset val="238"/>
        <scheme val="minor"/>
      </rPr>
      <t>Z DASZKIEM ZIELONYM WG RYS. STR. 110/187 + POŁĄCZENIA WYRÓWNAWCZE</t>
    </r>
  </si>
  <si>
    <r>
      <t>PRZYCISK P1ST EFM1.1-WG-1 Z DASZKIEM KPL</t>
    </r>
    <r>
      <rPr>
        <b/>
        <sz val="11"/>
        <rFont val="Calibri"/>
        <family val="2"/>
        <charset val="238"/>
        <scheme val="minor"/>
      </rPr>
      <t xml:space="preserve"> PRZYCISK (ŻÓŁTY) Z DASZKIEM ŻÓŁTYM WG RYS. STR.144/187 + POŁĄCZENIA WYRÓWNAWCZE</t>
    </r>
  </si>
  <si>
    <r>
      <t>PRZYCISK POS EFM1.1-WG-1 Z DASZKIEM ŻÓŁ</t>
    </r>
    <r>
      <rPr>
        <b/>
        <sz val="11"/>
        <rFont val="Calibri"/>
        <family val="2"/>
        <charset val="238"/>
        <scheme val="minor"/>
      </rPr>
      <t>TYM GRAWERKA "POS WYŁĄCZ ODBIERAJĄCY" + POŁĄCZENIA WYRÓWNAWCZE  WG RYS. STR. 144.1/187</t>
    </r>
  </si>
  <si>
    <r>
      <t xml:space="preserve">PRZYCISK E1S EFM1.1-WB-1 Z DASZKIEM KPL </t>
    </r>
    <r>
      <rPr>
        <b/>
        <sz val="11"/>
        <rFont val="Calibri"/>
        <family val="2"/>
        <charset val="238"/>
        <scheme val="minor"/>
      </rPr>
      <t>PRZYCISK (BIAŁY) Z DASZKIEM BIAŁYM WG RYS. STR. 144.2/187 + POŁĄCZENIA WYRÓWNAWCZE (E1S6-10)</t>
    </r>
  </si>
  <si>
    <r>
      <t xml:space="preserve">WYSIĘGNIK SYGN. OSTRZ. WG RYS.242, 242.1 </t>
    </r>
    <r>
      <rPr>
        <b/>
        <sz val="11"/>
        <rFont val="Calibri"/>
        <family val="2"/>
        <charset val="238"/>
        <scheme val="minor"/>
      </rPr>
      <t>AKTUALNY RYSUNEK STR. 112-113/187</t>
    </r>
  </si>
  <si>
    <r>
      <t xml:space="preserve">ZEST.PRZYCISKÓW AOS,P1SS(ŻOŁTO-CZERW.) </t>
    </r>
    <r>
      <rPr>
        <b/>
        <sz val="11"/>
        <rFont val="Calibri"/>
        <family val="2"/>
        <charset val="238"/>
        <scheme val="minor"/>
      </rPr>
      <t>Z DASZKIEM WG RYS. STR. 111/187 + POŁĄCZENIA WYRÓWNAWCZE</t>
    </r>
  </si>
  <si>
    <r>
      <t xml:space="preserve">WYSIĘGNIK OŚWIETLENIOWY </t>
    </r>
    <r>
      <rPr>
        <b/>
        <sz val="11"/>
        <rFont val="Calibri"/>
        <family val="2"/>
        <charset val="238"/>
        <scheme val="minor"/>
      </rPr>
      <t>KOMPLETNY (Z MOCOWANIAMI DO PODESTU I BALUSTRADY) POZ. 1-16 WG RYS. STR. 116/187</t>
    </r>
  </si>
  <si>
    <r>
      <t xml:space="preserve">MOCOWANIE LAMPY UCHWYT </t>
    </r>
    <r>
      <rPr>
        <b/>
        <sz val="11"/>
        <rFont val="Calibri"/>
        <family val="2"/>
        <charset val="238"/>
        <scheme val="minor"/>
      </rPr>
      <t>WG RYS. STR. 117/187 Z WYŁĄCZENIEM POZ. 4 I 16 (BEZ ZAWIESI GUMOWYCH I LAMPY)</t>
    </r>
  </si>
  <si>
    <r>
      <t xml:space="preserve">ZAWIESIE GUMOWE </t>
    </r>
    <r>
      <rPr>
        <b/>
        <sz val="11"/>
        <rFont val="Calibri"/>
        <family val="2"/>
        <charset val="238"/>
        <scheme val="minor"/>
      </rPr>
      <t>500x45x11 Z PRZEKŁADKAMI SZNUROWYMI WG RYS. STR. 117/187 POZ.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</si>
</sst>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110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0" fontId="38" fillId="0" borderId="1" xfId="74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21" fillId="43" borderId="13" xfId="0" applyFont="1" applyFill="1" applyBorder="1" applyAlignment="1">
      <alignment horizontal="center" vertical="center" wrapText="1"/>
    </xf>
    <xf numFmtId="0" fontId="21" fillId="43" borderId="14" xfId="0" applyFont="1" applyFill="1" applyBorder="1" applyAlignment="1">
      <alignment horizontal="center" vertical="center" wrapText="1"/>
    </xf>
    <xf numFmtId="44" fontId="1" fillId="0" borderId="0" xfId="72" applyFont="1" applyFill="1" applyBorder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35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21" fillId="43" borderId="0" xfId="0" applyFont="1" applyFill="1" applyBorder="1" applyAlignment="1">
      <alignment horizontal="center" vertical="center" wrapText="1"/>
    </xf>
    <xf numFmtId="0" fontId="32" fillId="43" borderId="0" xfId="0" applyFont="1" applyFill="1" applyBorder="1" applyAlignment="1">
      <alignment vertical="center" wrapText="1"/>
    </xf>
    <xf numFmtId="165" fontId="32" fillId="43" borderId="0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43" fillId="0" borderId="1" xfId="74" applyFont="1" applyBorder="1" applyAlignment="1">
      <alignment horizontal="left" vertical="center" wrapText="1"/>
    </xf>
    <xf numFmtId="0" fontId="43" fillId="0" borderId="21" xfId="74" applyFont="1" applyBorder="1" applyAlignment="1">
      <alignment horizontal="left" vertical="center" wrapText="1"/>
    </xf>
    <xf numFmtId="0" fontId="38" fillId="0" borderId="1" xfId="1" applyFont="1" applyBorder="1" applyAlignment="1">
      <alignment horizontal="center" vertical="center"/>
    </xf>
    <xf numFmtId="0" fontId="43" fillId="0" borderId="1" xfId="1" applyFont="1" applyBorder="1" applyAlignment="1">
      <alignment horizontal="left" vertical="center" wrapText="1"/>
    </xf>
    <xf numFmtId="3" fontId="38" fillId="0" borderId="1" xfId="1" applyNumberFormat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 wrapText="1"/>
    </xf>
    <xf numFmtId="0" fontId="43" fillId="0" borderId="2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zoomScalePageLayoutView="40" workbookViewId="0">
      <selection activeCell="D61" sqref="D61"/>
    </sheetView>
  </sheetViews>
  <sheetFormatPr defaultRowHeight="29.1" customHeight="1"/>
  <cols>
    <col min="1" max="1" width="3.42578125" style="1" customWidth="1"/>
    <col min="2" max="2" width="10.140625" style="1" hidden="1" customWidth="1"/>
    <col min="3" max="3" width="15.1406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4.710937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64" t="s">
        <v>59</v>
      </c>
      <c r="B1" s="64"/>
      <c r="C1" s="64"/>
      <c r="D1" s="64"/>
      <c r="E1" s="64"/>
      <c r="F1" s="64"/>
      <c r="G1" s="64"/>
      <c r="H1" s="64"/>
      <c r="I1" s="64"/>
      <c r="N1" s="33"/>
    </row>
    <row r="2" spans="1:14" ht="14.25" customHeight="1">
      <c r="A2" s="70" t="s">
        <v>47</v>
      </c>
      <c r="B2" s="71"/>
      <c r="C2" s="71"/>
      <c r="D2" s="71"/>
      <c r="E2" s="71"/>
      <c r="F2" s="71"/>
      <c r="G2" s="71"/>
      <c r="H2" s="71"/>
      <c r="I2" s="72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30">
      <c r="A4" s="41">
        <v>1</v>
      </c>
      <c r="B4" s="59"/>
      <c r="C4" s="97" t="s">
        <v>63</v>
      </c>
      <c r="D4" s="98" t="s">
        <v>70</v>
      </c>
      <c r="E4" s="63">
        <v>5</v>
      </c>
      <c r="F4" s="63" t="s">
        <v>54</v>
      </c>
      <c r="G4" s="48"/>
      <c r="H4" s="49">
        <f>E4*G4</f>
        <v>0</v>
      </c>
      <c r="I4" s="50"/>
      <c r="J4" s="61"/>
    </row>
    <row r="5" spans="1:14" ht="30">
      <c r="A5" s="41">
        <v>2</v>
      </c>
      <c r="B5" s="59"/>
      <c r="C5" s="99">
        <v>10614722</v>
      </c>
      <c r="D5" s="100" t="s">
        <v>71</v>
      </c>
      <c r="E5" s="99">
        <v>3</v>
      </c>
      <c r="F5" s="99" t="s">
        <v>54</v>
      </c>
      <c r="G5" s="48"/>
      <c r="H5" s="49">
        <f t="shared" ref="H5:H18" si="0">E5*G5</f>
        <v>0</v>
      </c>
      <c r="I5" s="50"/>
      <c r="J5" s="61"/>
    </row>
    <row r="6" spans="1:14" ht="15">
      <c r="A6" s="41">
        <v>3</v>
      </c>
      <c r="B6" s="59"/>
      <c r="C6" s="62">
        <v>10094036</v>
      </c>
      <c r="D6" s="101" t="s">
        <v>72</v>
      </c>
      <c r="E6" s="63">
        <v>1</v>
      </c>
      <c r="F6" s="99" t="s">
        <v>54</v>
      </c>
      <c r="G6" s="48"/>
      <c r="H6" s="49">
        <f t="shared" si="0"/>
        <v>0</v>
      </c>
      <c r="I6" s="50"/>
      <c r="J6" s="61"/>
    </row>
    <row r="7" spans="1:14" ht="15">
      <c r="A7" s="41">
        <v>4</v>
      </c>
      <c r="B7" s="59"/>
      <c r="C7" s="99">
        <v>10373319</v>
      </c>
      <c r="D7" s="100" t="s">
        <v>64</v>
      </c>
      <c r="E7" s="99">
        <v>2</v>
      </c>
      <c r="F7" s="99" t="s">
        <v>54</v>
      </c>
      <c r="G7" s="48"/>
      <c r="H7" s="49">
        <f t="shared" si="0"/>
        <v>0</v>
      </c>
      <c r="I7" s="50"/>
      <c r="J7" s="61"/>
    </row>
    <row r="8" spans="1:14" ht="15">
      <c r="A8" s="41">
        <v>5</v>
      </c>
      <c r="B8" s="59"/>
      <c r="C8" s="62">
        <v>10441895</v>
      </c>
      <c r="D8" s="100" t="s">
        <v>73</v>
      </c>
      <c r="E8" s="99">
        <v>10</v>
      </c>
      <c r="F8" s="99" t="s">
        <v>54</v>
      </c>
      <c r="G8" s="48"/>
      <c r="H8" s="49">
        <f t="shared" si="0"/>
        <v>0</v>
      </c>
      <c r="I8" s="50"/>
      <c r="J8" s="61"/>
    </row>
    <row r="9" spans="1:14" ht="15">
      <c r="A9" s="41">
        <v>6</v>
      </c>
      <c r="B9" s="59"/>
      <c r="C9" s="99">
        <v>10098668</v>
      </c>
      <c r="D9" s="100" t="s">
        <v>65</v>
      </c>
      <c r="E9" s="99">
        <v>10</v>
      </c>
      <c r="F9" s="99" t="s">
        <v>54</v>
      </c>
      <c r="G9" s="48"/>
      <c r="H9" s="49">
        <f t="shared" si="0"/>
        <v>0</v>
      </c>
      <c r="I9" s="50"/>
      <c r="J9" s="61"/>
    </row>
    <row r="10" spans="1:14" ht="15">
      <c r="A10" s="41">
        <v>7</v>
      </c>
      <c r="B10" s="59"/>
      <c r="C10" s="62">
        <v>10111637</v>
      </c>
      <c r="D10" s="102" t="s">
        <v>74</v>
      </c>
      <c r="E10" s="99">
        <v>1</v>
      </c>
      <c r="F10" s="99" t="s">
        <v>54</v>
      </c>
      <c r="G10" s="48"/>
      <c r="H10" s="49">
        <f t="shared" si="0"/>
        <v>0</v>
      </c>
      <c r="I10" s="50"/>
      <c r="J10" s="61"/>
    </row>
    <row r="11" spans="1:14" ht="15">
      <c r="A11" s="41">
        <v>8</v>
      </c>
      <c r="B11" s="59"/>
      <c r="C11" s="99">
        <v>10444274</v>
      </c>
      <c r="D11" s="100" t="s">
        <v>75</v>
      </c>
      <c r="E11" s="99">
        <v>1</v>
      </c>
      <c r="F11" s="99" t="s">
        <v>54</v>
      </c>
      <c r="G11" s="48"/>
      <c r="H11" s="49">
        <f t="shared" si="0"/>
        <v>0</v>
      </c>
      <c r="I11" s="50"/>
      <c r="J11" s="61"/>
    </row>
    <row r="12" spans="1:14" ht="30">
      <c r="A12" s="41">
        <v>9</v>
      </c>
      <c r="B12" s="59"/>
      <c r="C12" s="99">
        <v>10563789</v>
      </c>
      <c r="D12" s="100" t="s">
        <v>76</v>
      </c>
      <c r="E12" s="99">
        <v>1</v>
      </c>
      <c r="F12" s="99" t="s">
        <v>54</v>
      </c>
      <c r="G12" s="48"/>
      <c r="H12" s="49">
        <f t="shared" si="0"/>
        <v>0</v>
      </c>
      <c r="I12" s="50"/>
      <c r="J12" s="61"/>
    </row>
    <row r="13" spans="1:14" ht="30">
      <c r="A13" s="41">
        <v>10</v>
      </c>
      <c r="B13" s="59"/>
      <c r="C13" s="99">
        <v>10563788</v>
      </c>
      <c r="D13" s="100" t="s">
        <v>77</v>
      </c>
      <c r="E13" s="99">
        <v>1</v>
      </c>
      <c r="F13" s="99" t="s">
        <v>54</v>
      </c>
      <c r="G13" s="48"/>
      <c r="H13" s="49">
        <f t="shared" si="0"/>
        <v>0</v>
      </c>
      <c r="I13" s="50"/>
      <c r="J13" s="61"/>
    </row>
    <row r="14" spans="1:14" ht="30">
      <c r="A14" s="41">
        <v>11</v>
      </c>
      <c r="B14" s="59"/>
      <c r="C14" s="62">
        <v>10507452</v>
      </c>
      <c r="D14" s="102" t="s">
        <v>78</v>
      </c>
      <c r="E14" s="63">
        <v>34</v>
      </c>
      <c r="F14" s="63" t="s">
        <v>54</v>
      </c>
      <c r="G14" s="48"/>
      <c r="H14" s="49">
        <f t="shared" si="0"/>
        <v>0</v>
      </c>
      <c r="I14" s="50"/>
      <c r="J14" s="61"/>
    </row>
    <row r="15" spans="1:14" ht="15">
      <c r="A15" s="41">
        <v>12</v>
      </c>
      <c r="B15" s="59"/>
      <c r="C15" s="103">
        <v>10362015</v>
      </c>
      <c r="D15" s="104" t="s">
        <v>66</v>
      </c>
      <c r="E15" s="105">
        <v>1</v>
      </c>
      <c r="F15" s="103" t="s">
        <v>55</v>
      </c>
      <c r="G15" s="48"/>
      <c r="H15" s="49">
        <f t="shared" si="0"/>
        <v>0</v>
      </c>
      <c r="I15" s="50"/>
      <c r="J15" s="61"/>
    </row>
    <row r="16" spans="1:14" ht="15">
      <c r="A16" s="41">
        <v>13</v>
      </c>
      <c r="B16" s="59"/>
      <c r="C16" s="62">
        <v>10362006</v>
      </c>
      <c r="D16" s="100" t="s">
        <v>57</v>
      </c>
      <c r="E16" s="99">
        <v>4</v>
      </c>
      <c r="F16" s="106" t="s">
        <v>55</v>
      </c>
      <c r="G16" s="48"/>
      <c r="H16" s="49">
        <f t="shared" si="0"/>
        <v>0</v>
      </c>
      <c r="I16" s="50"/>
      <c r="J16" s="61"/>
    </row>
    <row r="17" spans="1:10" ht="15">
      <c r="A17" s="41">
        <v>14</v>
      </c>
      <c r="B17" s="59"/>
      <c r="C17" s="62">
        <v>10362008</v>
      </c>
      <c r="D17" s="100" t="s">
        <v>56</v>
      </c>
      <c r="E17" s="99">
        <v>1</v>
      </c>
      <c r="F17" s="106" t="s">
        <v>55</v>
      </c>
      <c r="G17" s="48"/>
      <c r="H17" s="49">
        <f t="shared" si="0"/>
        <v>0</v>
      </c>
      <c r="I17" s="50"/>
      <c r="J17" s="61"/>
    </row>
    <row r="18" spans="1:10" ht="15">
      <c r="A18" s="41">
        <v>15</v>
      </c>
      <c r="B18" s="59"/>
      <c r="C18" s="62">
        <v>10362052</v>
      </c>
      <c r="D18" s="100" t="s">
        <v>67</v>
      </c>
      <c r="E18" s="99">
        <v>1</v>
      </c>
      <c r="F18" s="106" t="s">
        <v>55</v>
      </c>
      <c r="G18" s="48"/>
      <c r="H18" s="49">
        <f t="shared" si="0"/>
        <v>0</v>
      </c>
      <c r="I18" s="50"/>
      <c r="J18" s="61"/>
    </row>
    <row r="19" spans="1:10" ht="15.75">
      <c r="D19" s="1"/>
      <c r="E19" s="66" t="s">
        <v>46</v>
      </c>
      <c r="F19" s="66"/>
      <c r="G19" s="46"/>
      <c r="H19" s="51">
        <f>SUM(H4:H18)</f>
        <v>0</v>
      </c>
      <c r="I19" s="47"/>
      <c r="J19" s="61"/>
    </row>
    <row r="20" spans="1:10" ht="15.75">
      <c r="D20" s="1"/>
      <c r="E20" s="58"/>
      <c r="F20" s="58"/>
      <c r="G20" s="52"/>
      <c r="H20" s="53"/>
      <c r="I20" s="52"/>
      <c r="J20" s="61"/>
    </row>
    <row r="21" spans="1:10" ht="15.75">
      <c r="D21" s="1"/>
      <c r="E21" s="58"/>
      <c r="F21" s="58"/>
      <c r="G21" s="52"/>
      <c r="H21" s="53"/>
      <c r="I21" s="52"/>
      <c r="J21" s="61"/>
    </row>
    <row r="22" spans="1:10" ht="15.75">
      <c r="D22" s="1"/>
      <c r="E22" s="58"/>
      <c r="F22" s="58"/>
      <c r="G22" s="52"/>
      <c r="H22" s="53"/>
      <c r="I22" s="52"/>
      <c r="J22" s="61"/>
    </row>
    <row r="23" spans="1:10" ht="12.75">
      <c r="A23" s="70" t="s">
        <v>48</v>
      </c>
      <c r="B23" s="71"/>
      <c r="C23" s="71"/>
      <c r="D23" s="71"/>
      <c r="E23" s="71"/>
      <c r="F23" s="71"/>
      <c r="G23" s="71"/>
      <c r="H23" s="71"/>
      <c r="I23" s="72"/>
      <c r="J23" s="61"/>
    </row>
    <row r="24" spans="1:10" ht="38.25">
      <c r="A24" s="42" t="s">
        <v>1</v>
      </c>
      <c r="B24" s="38" t="s">
        <v>43</v>
      </c>
      <c r="C24" s="42" t="s">
        <v>0</v>
      </c>
      <c r="D24" s="37" t="s">
        <v>42</v>
      </c>
      <c r="E24" s="38" t="s">
        <v>49</v>
      </c>
      <c r="F24" s="38" t="s">
        <v>40</v>
      </c>
      <c r="G24" s="44" t="s">
        <v>44</v>
      </c>
      <c r="H24" s="38" t="s">
        <v>45</v>
      </c>
      <c r="I24" s="38" t="s">
        <v>2</v>
      </c>
      <c r="J24" s="61"/>
    </row>
    <row r="25" spans="1:10" ht="30">
      <c r="A25" s="41">
        <v>1</v>
      </c>
      <c r="B25" s="59"/>
      <c r="C25" s="99">
        <v>10559828</v>
      </c>
      <c r="D25" s="107" t="s">
        <v>79</v>
      </c>
      <c r="E25" s="63">
        <v>120</v>
      </c>
      <c r="F25" s="99" t="s">
        <v>52</v>
      </c>
      <c r="G25" s="48"/>
      <c r="H25" s="49">
        <f t="shared" ref="H25" si="1">E25*G25</f>
        <v>0</v>
      </c>
      <c r="I25" s="50"/>
      <c r="J25" s="61"/>
    </row>
    <row r="26" spans="1:10" ht="30">
      <c r="A26" s="41">
        <v>2</v>
      </c>
      <c r="B26" s="59"/>
      <c r="C26" s="99">
        <v>10503506</v>
      </c>
      <c r="D26" s="107" t="s">
        <v>80</v>
      </c>
      <c r="E26" s="63">
        <v>180</v>
      </c>
      <c r="F26" s="99" t="s">
        <v>52</v>
      </c>
      <c r="G26" s="48"/>
      <c r="H26" s="49">
        <f t="shared" ref="H26:H34" si="2">E26*G26</f>
        <v>0</v>
      </c>
      <c r="I26" s="50"/>
      <c r="J26" s="61"/>
    </row>
    <row r="27" spans="1:10" ht="15">
      <c r="A27" s="41">
        <v>3</v>
      </c>
      <c r="B27" s="59"/>
      <c r="C27" s="62">
        <v>10237515</v>
      </c>
      <c r="D27" s="101" t="s">
        <v>81</v>
      </c>
      <c r="E27" s="63">
        <v>350</v>
      </c>
      <c r="F27" s="63" t="s">
        <v>52</v>
      </c>
      <c r="G27" s="48"/>
      <c r="H27" s="49">
        <f t="shared" si="2"/>
        <v>0</v>
      </c>
      <c r="I27" s="50"/>
      <c r="J27" s="61"/>
    </row>
    <row r="28" spans="1:10" ht="15">
      <c r="A28" s="41">
        <v>4</v>
      </c>
      <c r="B28" s="59"/>
      <c r="C28" s="62">
        <v>10355515</v>
      </c>
      <c r="D28" s="101" t="s">
        <v>53</v>
      </c>
      <c r="E28" s="99">
        <v>500</v>
      </c>
      <c r="F28" s="63" t="s">
        <v>52</v>
      </c>
      <c r="G28" s="48"/>
      <c r="H28" s="49">
        <f t="shared" si="2"/>
        <v>0</v>
      </c>
      <c r="I28" s="50"/>
      <c r="J28" s="61"/>
    </row>
    <row r="29" spans="1:10" ht="15">
      <c r="A29" s="41">
        <v>5</v>
      </c>
      <c r="B29" s="59"/>
      <c r="C29" s="62">
        <v>10237517</v>
      </c>
      <c r="D29" s="101" t="s">
        <v>82</v>
      </c>
      <c r="E29" s="99">
        <v>1260</v>
      </c>
      <c r="F29" s="63" t="s">
        <v>52</v>
      </c>
      <c r="G29" s="48"/>
      <c r="H29" s="49">
        <f t="shared" si="2"/>
        <v>0</v>
      </c>
      <c r="I29" s="50"/>
      <c r="J29" s="61"/>
    </row>
    <row r="30" spans="1:10" ht="15">
      <c r="A30" s="41">
        <v>6</v>
      </c>
      <c r="B30" s="59"/>
      <c r="C30" s="63">
        <v>10237535</v>
      </c>
      <c r="D30" s="101" t="s">
        <v>83</v>
      </c>
      <c r="E30" s="99">
        <v>500</v>
      </c>
      <c r="F30" s="63" t="s">
        <v>52</v>
      </c>
      <c r="G30" s="48"/>
      <c r="H30" s="49">
        <f t="shared" si="2"/>
        <v>0</v>
      </c>
      <c r="I30" s="50"/>
      <c r="J30" s="61"/>
    </row>
    <row r="31" spans="1:10" ht="15">
      <c r="A31" s="41">
        <v>7</v>
      </c>
      <c r="B31" s="59"/>
      <c r="C31" s="62">
        <v>10549216</v>
      </c>
      <c r="D31" s="101" t="s">
        <v>84</v>
      </c>
      <c r="E31" s="99">
        <v>50</v>
      </c>
      <c r="F31" s="63" t="s">
        <v>52</v>
      </c>
      <c r="G31" s="48"/>
      <c r="H31" s="49">
        <f t="shared" si="2"/>
        <v>0</v>
      </c>
      <c r="I31" s="50"/>
      <c r="J31" s="61"/>
    </row>
    <row r="32" spans="1:10" ht="15">
      <c r="A32" s="41">
        <v>8</v>
      </c>
      <c r="B32" s="59"/>
      <c r="C32" s="62">
        <v>10361153</v>
      </c>
      <c r="D32" s="101" t="s">
        <v>68</v>
      </c>
      <c r="E32" s="99">
        <v>70</v>
      </c>
      <c r="F32" s="63" t="s">
        <v>52</v>
      </c>
      <c r="G32" s="48"/>
      <c r="H32" s="49">
        <f t="shared" si="2"/>
        <v>0</v>
      </c>
      <c r="I32" s="50"/>
      <c r="J32" s="61"/>
    </row>
    <row r="33" spans="1:10" ht="15">
      <c r="A33" s="41">
        <v>9</v>
      </c>
      <c r="B33" s="59"/>
      <c r="C33" s="63">
        <v>10300069</v>
      </c>
      <c r="D33" s="101" t="s">
        <v>69</v>
      </c>
      <c r="E33" s="99">
        <v>75</v>
      </c>
      <c r="F33" s="63" t="s">
        <v>52</v>
      </c>
      <c r="G33" s="48"/>
      <c r="H33" s="49">
        <f t="shared" si="2"/>
        <v>0</v>
      </c>
      <c r="I33" s="50"/>
      <c r="J33" s="61"/>
    </row>
    <row r="34" spans="1:10" ht="15">
      <c r="A34" s="41">
        <v>10</v>
      </c>
      <c r="B34" s="59"/>
      <c r="C34" s="99">
        <v>10237520</v>
      </c>
      <c r="D34" s="100" t="s">
        <v>85</v>
      </c>
      <c r="E34" s="99">
        <v>70</v>
      </c>
      <c r="F34" s="99" t="s">
        <v>52</v>
      </c>
      <c r="G34" s="48"/>
      <c r="H34" s="49">
        <f t="shared" si="2"/>
        <v>0</v>
      </c>
      <c r="I34" s="50"/>
      <c r="J34" s="61"/>
    </row>
    <row r="35" spans="1:10" ht="15.75">
      <c r="D35" s="1"/>
      <c r="E35" s="73" t="s">
        <v>46</v>
      </c>
      <c r="F35" s="74"/>
      <c r="G35" s="46"/>
      <c r="H35" s="51">
        <f>SUM(H25:H34)</f>
        <v>0</v>
      </c>
      <c r="I35" s="47"/>
    </row>
    <row r="36" spans="1:10" ht="15.75">
      <c r="D36" s="1"/>
      <c r="E36" s="94"/>
      <c r="F36" s="94"/>
      <c r="G36" s="95"/>
      <c r="H36" s="96"/>
      <c r="I36" s="95"/>
    </row>
    <row r="37" spans="1:10" ht="15.75">
      <c r="D37" s="1"/>
      <c r="E37" s="94"/>
      <c r="F37" s="94"/>
      <c r="G37" s="95"/>
      <c r="H37" s="96"/>
      <c r="I37" s="95"/>
    </row>
    <row r="38" spans="1:10" ht="12.75">
      <c r="A38" s="70" t="s">
        <v>62</v>
      </c>
      <c r="B38" s="71"/>
      <c r="C38" s="71"/>
      <c r="D38" s="71"/>
      <c r="E38" s="71"/>
      <c r="F38" s="71"/>
      <c r="G38" s="71"/>
      <c r="H38" s="71"/>
      <c r="I38" s="72"/>
    </row>
    <row r="39" spans="1:10" ht="51">
      <c r="A39" s="42" t="s">
        <v>1</v>
      </c>
      <c r="B39" s="38" t="s">
        <v>43</v>
      </c>
      <c r="C39" s="42" t="s">
        <v>0</v>
      </c>
      <c r="D39" s="37" t="s">
        <v>42</v>
      </c>
      <c r="E39" s="38" t="s">
        <v>41</v>
      </c>
      <c r="F39" s="38" t="s">
        <v>40</v>
      </c>
      <c r="G39" s="44" t="s">
        <v>44</v>
      </c>
      <c r="H39" s="38" t="s">
        <v>45</v>
      </c>
      <c r="I39" s="38" t="s">
        <v>2</v>
      </c>
    </row>
    <row r="40" spans="1:10" ht="75">
      <c r="A40" s="41">
        <v>1</v>
      </c>
      <c r="B40" s="59"/>
      <c r="C40" s="99">
        <v>10470029</v>
      </c>
      <c r="D40" s="98" t="s">
        <v>86</v>
      </c>
      <c r="E40" s="99">
        <v>6</v>
      </c>
      <c r="F40" s="99" t="s">
        <v>61</v>
      </c>
      <c r="G40" s="48"/>
      <c r="H40" s="49">
        <f>E40*G40</f>
        <v>0</v>
      </c>
      <c r="I40" s="50"/>
    </row>
    <row r="41" spans="1:10" ht="75">
      <c r="A41" s="41">
        <v>2</v>
      </c>
      <c r="B41" s="59"/>
      <c r="C41" s="63">
        <v>10472512</v>
      </c>
      <c r="D41" s="109" t="s">
        <v>87</v>
      </c>
      <c r="E41" s="99">
        <v>4</v>
      </c>
      <c r="F41" s="99" t="s">
        <v>61</v>
      </c>
      <c r="G41" s="48"/>
      <c r="H41" s="49">
        <f t="shared" ref="H41:H51" si="3">E41*G41</f>
        <v>0</v>
      </c>
      <c r="I41" s="50"/>
    </row>
    <row r="42" spans="1:10" ht="75">
      <c r="A42" s="41">
        <v>3</v>
      </c>
      <c r="B42" s="59"/>
      <c r="C42" s="62">
        <v>10472886</v>
      </c>
      <c r="D42" s="101" t="s">
        <v>88</v>
      </c>
      <c r="E42" s="99">
        <v>4</v>
      </c>
      <c r="F42" s="99" t="s">
        <v>54</v>
      </c>
      <c r="G42" s="48"/>
      <c r="H42" s="49">
        <f t="shared" si="3"/>
        <v>0</v>
      </c>
      <c r="I42" s="50"/>
    </row>
    <row r="43" spans="1:10" ht="75">
      <c r="A43" s="41">
        <v>4</v>
      </c>
      <c r="B43" s="59"/>
      <c r="C43" s="99">
        <v>10469957</v>
      </c>
      <c r="D43" s="98" t="s">
        <v>89</v>
      </c>
      <c r="E43" s="99">
        <v>8</v>
      </c>
      <c r="F43" s="99" t="s">
        <v>61</v>
      </c>
      <c r="G43" s="48"/>
      <c r="H43" s="49">
        <f t="shared" si="3"/>
        <v>0</v>
      </c>
      <c r="I43" s="50"/>
    </row>
    <row r="44" spans="1:10" ht="30">
      <c r="A44" s="41">
        <v>5</v>
      </c>
      <c r="B44" s="59"/>
      <c r="C44" s="99">
        <v>10538209</v>
      </c>
      <c r="D44" s="100" t="s">
        <v>90</v>
      </c>
      <c r="E44" s="99">
        <v>1</v>
      </c>
      <c r="F44" s="106" t="s">
        <v>61</v>
      </c>
      <c r="G44" s="48"/>
      <c r="H44" s="49">
        <f t="shared" si="3"/>
        <v>0</v>
      </c>
      <c r="I44" s="50"/>
    </row>
    <row r="45" spans="1:10" ht="12.75" customHeight="1">
      <c r="A45" s="41">
        <v>6</v>
      </c>
      <c r="B45" s="59"/>
      <c r="C45" s="99">
        <v>10475263</v>
      </c>
      <c r="D45" s="108" t="s">
        <v>91</v>
      </c>
      <c r="E45" s="99">
        <v>14</v>
      </c>
      <c r="F45" s="99" t="s">
        <v>61</v>
      </c>
      <c r="G45" s="48"/>
      <c r="H45" s="49">
        <f t="shared" si="3"/>
        <v>0</v>
      </c>
      <c r="I45" s="50"/>
    </row>
    <row r="46" spans="1:10" ht="45">
      <c r="A46" s="41">
        <v>7</v>
      </c>
      <c r="B46" s="59"/>
      <c r="C46" s="99">
        <v>10537853</v>
      </c>
      <c r="D46" s="98" t="s">
        <v>92</v>
      </c>
      <c r="E46" s="99">
        <v>3</v>
      </c>
      <c r="F46" s="99" t="s">
        <v>61</v>
      </c>
      <c r="G46" s="48"/>
      <c r="H46" s="49">
        <f t="shared" si="3"/>
        <v>0</v>
      </c>
      <c r="I46" s="50"/>
    </row>
    <row r="47" spans="1:10" ht="45">
      <c r="A47" s="41">
        <v>8</v>
      </c>
      <c r="B47" s="59"/>
      <c r="C47" s="62">
        <v>10475974</v>
      </c>
      <c r="D47" s="101" t="s">
        <v>93</v>
      </c>
      <c r="E47" s="99">
        <v>5</v>
      </c>
      <c r="F47" s="99" t="s">
        <v>61</v>
      </c>
      <c r="G47" s="48"/>
      <c r="H47" s="49">
        <f t="shared" si="3"/>
        <v>0</v>
      </c>
      <c r="I47" s="50"/>
    </row>
    <row r="48" spans="1:10" ht="30">
      <c r="A48" s="41">
        <v>9</v>
      </c>
      <c r="B48" s="59"/>
      <c r="C48" s="62">
        <v>10613390</v>
      </c>
      <c r="D48" s="101" t="s">
        <v>94</v>
      </c>
      <c r="E48" s="99">
        <v>1</v>
      </c>
      <c r="F48" s="99" t="s">
        <v>61</v>
      </c>
      <c r="G48" s="48"/>
      <c r="H48" s="49">
        <f t="shared" si="3"/>
        <v>0</v>
      </c>
      <c r="I48" s="50"/>
    </row>
    <row r="49" spans="1:9" ht="45">
      <c r="A49" s="41">
        <v>10</v>
      </c>
      <c r="B49" s="59"/>
      <c r="C49" s="99">
        <v>10112373</v>
      </c>
      <c r="D49" s="98" t="s">
        <v>95</v>
      </c>
      <c r="E49" s="99">
        <v>10</v>
      </c>
      <c r="F49" s="99" t="s">
        <v>61</v>
      </c>
      <c r="G49" s="48"/>
      <c r="H49" s="49">
        <f t="shared" si="3"/>
        <v>0</v>
      </c>
      <c r="I49" s="50"/>
    </row>
    <row r="50" spans="1:9" ht="45">
      <c r="A50" s="41">
        <v>11</v>
      </c>
      <c r="B50" s="59"/>
      <c r="C50" s="99">
        <v>10359241</v>
      </c>
      <c r="D50" s="108" t="s">
        <v>96</v>
      </c>
      <c r="E50" s="63">
        <v>34</v>
      </c>
      <c r="F50" s="99" t="s">
        <v>61</v>
      </c>
      <c r="G50" s="48"/>
      <c r="H50" s="49">
        <f t="shared" si="3"/>
        <v>0</v>
      </c>
      <c r="I50" s="50"/>
    </row>
    <row r="51" spans="1:9" ht="45">
      <c r="A51" s="41">
        <v>12</v>
      </c>
      <c r="B51" s="59"/>
      <c r="C51" s="62">
        <v>10363071</v>
      </c>
      <c r="D51" s="102" t="s">
        <v>97</v>
      </c>
      <c r="E51" s="63">
        <v>34</v>
      </c>
      <c r="F51" s="99" t="s">
        <v>54</v>
      </c>
      <c r="G51" s="48"/>
      <c r="H51" s="49">
        <f t="shared" si="3"/>
        <v>0</v>
      </c>
      <c r="I51" s="50"/>
    </row>
    <row r="52" spans="1:9" ht="15.75">
      <c r="D52" s="1"/>
      <c r="E52" s="66" t="s">
        <v>46</v>
      </c>
      <c r="F52" s="66"/>
      <c r="G52" s="46"/>
      <c r="H52" s="51">
        <f>SUM(H40:H51)</f>
        <v>0</v>
      </c>
      <c r="I52" s="47"/>
    </row>
    <row r="53" spans="1:9" ht="15.75">
      <c r="D53" s="1"/>
      <c r="E53" s="58"/>
      <c r="F53" s="58"/>
      <c r="G53" s="52"/>
      <c r="H53" s="53"/>
      <c r="I53" s="52"/>
    </row>
    <row r="54" spans="1:9" ht="15.75">
      <c r="D54" s="1"/>
      <c r="E54" s="58"/>
      <c r="F54" s="58"/>
      <c r="G54" s="52"/>
      <c r="H54" s="53"/>
      <c r="I54" s="52"/>
    </row>
    <row r="55" spans="1:9" ht="15.75">
      <c r="D55" s="1"/>
      <c r="E55" s="58"/>
      <c r="F55" s="58"/>
      <c r="G55" s="52"/>
      <c r="H55" s="53"/>
      <c r="I55" s="52"/>
    </row>
    <row r="56" spans="1:9" ht="12.75">
      <c r="A56" s="70" t="s">
        <v>60</v>
      </c>
      <c r="B56" s="71"/>
      <c r="C56" s="71"/>
      <c r="D56" s="71"/>
      <c r="E56" s="71"/>
      <c r="F56" s="71"/>
      <c r="G56" s="71"/>
      <c r="H56" s="71"/>
      <c r="I56" s="72"/>
    </row>
    <row r="57" spans="1:9" ht="51">
      <c r="A57" s="42" t="s">
        <v>1</v>
      </c>
      <c r="B57" s="38" t="s">
        <v>43</v>
      </c>
      <c r="C57" s="42" t="s">
        <v>0</v>
      </c>
      <c r="D57" s="37" t="s">
        <v>42</v>
      </c>
      <c r="E57" s="38" t="s">
        <v>49</v>
      </c>
      <c r="F57" s="38" t="s">
        <v>40</v>
      </c>
      <c r="G57" s="44" t="s">
        <v>44</v>
      </c>
      <c r="H57" s="38" t="s">
        <v>45</v>
      </c>
      <c r="I57" s="38" t="s">
        <v>2</v>
      </c>
    </row>
    <row r="58" spans="1:9" ht="30">
      <c r="A58" s="41">
        <v>1</v>
      </c>
      <c r="B58" s="59"/>
      <c r="C58" s="99">
        <v>10366237</v>
      </c>
      <c r="D58" s="98" t="s">
        <v>98</v>
      </c>
      <c r="E58" s="63">
        <v>68</v>
      </c>
      <c r="F58" s="99" t="s">
        <v>54</v>
      </c>
      <c r="G58" s="48"/>
      <c r="H58" s="49">
        <f t="shared" ref="H58" si="4">E58*G58</f>
        <v>0</v>
      </c>
      <c r="I58" s="50"/>
    </row>
    <row r="59" spans="1:9" ht="15.75">
      <c r="D59" s="1"/>
      <c r="E59" s="73" t="s">
        <v>46</v>
      </c>
      <c r="F59" s="74"/>
      <c r="G59" s="46"/>
      <c r="H59" s="51">
        <f>SUM(H58:H58)</f>
        <v>0</v>
      </c>
      <c r="I59" s="47"/>
    </row>
    <row r="60" spans="1:9" ht="12.75" customHeight="1">
      <c r="D60" s="1"/>
      <c r="E60" s="94"/>
      <c r="F60" s="94"/>
      <c r="G60" s="95"/>
      <c r="H60" s="96"/>
      <c r="I60" s="95"/>
    </row>
    <row r="61" spans="1:9" ht="15.75">
      <c r="D61" s="1"/>
      <c r="E61" s="58"/>
      <c r="F61" s="58"/>
      <c r="G61" s="52"/>
      <c r="H61" s="53"/>
      <c r="I61" s="52"/>
    </row>
    <row r="62" spans="1:9" ht="14.25" customHeight="1">
      <c r="D62" s="1"/>
      <c r="E62" s="58"/>
      <c r="F62" s="58"/>
      <c r="G62" s="52"/>
      <c r="H62" s="53"/>
      <c r="I62" s="52"/>
    </row>
    <row r="63" spans="1:9" ht="1.5" customHeight="1">
      <c r="A63" s="34"/>
      <c r="B63" s="34"/>
      <c r="C63" s="35"/>
      <c r="D63" s="36"/>
      <c r="E63" s="1"/>
      <c r="F63" s="1"/>
      <c r="G63" s="1"/>
    </row>
    <row r="64" spans="1:9" ht="14.25" customHeight="1">
      <c r="A64" s="11"/>
      <c r="B64" s="40"/>
      <c r="C64" s="60"/>
      <c r="D64" s="68" t="s">
        <v>58</v>
      </c>
      <c r="E64" s="68"/>
      <c r="F64" s="68"/>
      <c r="G64" s="68"/>
      <c r="H64" s="68"/>
      <c r="I64" s="68"/>
    </row>
    <row r="65" spans="1:9" ht="135" customHeight="1">
      <c r="A65" s="11"/>
      <c r="B65" s="40"/>
      <c r="C65" s="60"/>
      <c r="D65" s="69" t="s">
        <v>50</v>
      </c>
      <c r="E65" s="69"/>
      <c r="F65" s="69"/>
      <c r="G65" s="69"/>
      <c r="H65" s="69"/>
      <c r="I65" s="69"/>
    </row>
    <row r="66" spans="1:9" ht="213.75" customHeight="1">
      <c r="A66" s="54"/>
      <c r="B66" s="55"/>
      <c r="C66" s="56"/>
      <c r="D66" s="67" t="s">
        <v>51</v>
      </c>
      <c r="E66" s="67"/>
      <c r="F66" s="67"/>
      <c r="G66" s="67"/>
      <c r="H66" s="67"/>
      <c r="I66" s="67"/>
    </row>
    <row r="67" spans="1:9" ht="29.1" customHeight="1">
      <c r="A67" s="57"/>
      <c r="B67" s="57"/>
      <c r="C67" s="57"/>
      <c r="D67" s="65" t="s">
        <v>2</v>
      </c>
      <c r="E67" s="65"/>
      <c r="F67" s="65"/>
      <c r="G67" s="65"/>
      <c r="H67" s="65"/>
      <c r="I67" s="65"/>
    </row>
    <row r="69" spans="1:9" ht="29.1" customHeight="1">
      <c r="D69" s="43"/>
    </row>
  </sheetData>
  <sheetProtection algorithmName="SHA-512" hashValue="IMQZEJbPMHcoLUfbUOJyVzRRkyBcsg1PWBPkKZKv+/41Bus9x72bCdvCWVaonFOi7YZgmWoafKdZscegWNWs4w==" saltValue="fxbaOw6jijc1FvbzsIQ0tQ==" spinCount="100000" sheet="1" objects="1" scenarios="1"/>
  <protectedRanges>
    <protectedRange sqref="I4:I18 I40:I51 I58 I25:I34" name="UWAGI"/>
    <protectedRange sqref="G58 G40:G51 G4:G18 G25:G34" name="cena jedn."/>
  </protectedRanges>
  <mergeCells count="13">
    <mergeCell ref="A1:I1"/>
    <mergeCell ref="D67:I67"/>
    <mergeCell ref="E19:F19"/>
    <mergeCell ref="D66:I66"/>
    <mergeCell ref="D64:I64"/>
    <mergeCell ref="D65:I65"/>
    <mergeCell ref="A2:I2"/>
    <mergeCell ref="A23:I23"/>
    <mergeCell ref="E35:F35"/>
    <mergeCell ref="A38:I38"/>
    <mergeCell ref="E52:F52"/>
    <mergeCell ref="A56:I56"/>
    <mergeCell ref="E59:F59"/>
  </mergeCells>
  <phoneticPr fontId="41" type="noConversion"/>
  <printOptions horizontalCentered="1"/>
  <pageMargins left="0.7" right="0.7" top="0.78" bottom="0.72" header="0.3" footer="0.3"/>
  <pageSetup paperSize="9" scale="60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91" t="s">
        <v>31</v>
      </c>
      <c r="J2" s="91"/>
      <c r="K2" s="91" t="s">
        <v>32</v>
      </c>
      <c r="L2" s="91"/>
      <c r="M2" s="91" t="s">
        <v>33</v>
      </c>
      <c r="N2" s="91"/>
      <c r="O2" s="91" t="s">
        <v>34</v>
      </c>
      <c r="P2" s="91"/>
      <c r="Q2" s="91" t="s">
        <v>35</v>
      </c>
      <c r="R2" s="91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83"/>
      <c r="N4" s="84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5"/>
      <c r="N5" s="86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5"/>
      <c r="N6" s="86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5"/>
      <c r="N7" s="86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5"/>
      <c r="N8" s="86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83"/>
      <c r="L9" s="92"/>
      <c r="M9" s="85"/>
      <c r="N9" s="86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7"/>
      <c r="L10" s="93"/>
      <c r="M10" s="87"/>
      <c r="N10" s="88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75">
        <f>SUM(J4:J11)</f>
        <v>260080</v>
      </c>
      <c r="J12" s="75"/>
      <c r="K12" s="75">
        <f>SUM(L4:L11)</f>
        <v>446100</v>
      </c>
      <c r="L12" s="75"/>
      <c r="M12" s="75">
        <f>SUM(N4:N11)</f>
        <v>120000</v>
      </c>
      <c r="N12" s="75"/>
      <c r="O12" s="75">
        <f>SUM(P4:P11)</f>
        <v>459856</v>
      </c>
      <c r="P12" s="75"/>
      <c r="Q12" s="75">
        <f>SUM(R4:R11)</f>
        <v>455880</v>
      </c>
      <c r="R12" s="75"/>
    </row>
    <row r="14" spans="1:18" ht="23.25">
      <c r="A14" s="90" t="s">
        <v>36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>
      <c r="I15" s="91" t="s">
        <v>31</v>
      </c>
      <c r="J15" s="91"/>
      <c r="K15" s="91" t="s">
        <v>32</v>
      </c>
      <c r="L15" s="91"/>
      <c r="M15" s="91" t="s">
        <v>33</v>
      </c>
      <c r="N15" s="91"/>
      <c r="O15" s="91" t="s">
        <v>34</v>
      </c>
      <c r="P15" s="91"/>
      <c r="Q15" s="91" t="s">
        <v>35</v>
      </c>
      <c r="R15" s="91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76" t="s">
        <v>38</v>
      </c>
      <c r="L17" s="77"/>
      <c r="M17" s="83"/>
      <c r="N17" s="84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78"/>
      <c r="L18" s="79"/>
      <c r="M18" s="85"/>
      <c r="N18" s="86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78"/>
      <c r="L19" s="79"/>
      <c r="M19" s="85"/>
      <c r="N19" s="86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78"/>
      <c r="L20" s="79"/>
      <c r="M20" s="85"/>
      <c r="N20" s="86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78"/>
      <c r="L21" s="79"/>
      <c r="M21" s="85"/>
      <c r="N21" s="86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78"/>
      <c r="L22" s="79"/>
      <c r="M22" s="85"/>
      <c r="N22" s="86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78"/>
      <c r="L23" s="79"/>
      <c r="M23" s="87"/>
      <c r="N23" s="88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80"/>
      <c r="L24" s="81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75">
        <f>SUM(J17:J24)</f>
        <v>255836</v>
      </c>
      <c r="J25" s="75"/>
      <c r="K25" s="75"/>
      <c r="L25" s="75"/>
      <c r="M25" s="75">
        <f>SUM(N17:N24)</f>
        <v>40440</v>
      </c>
      <c r="N25" s="75"/>
      <c r="O25" s="75">
        <f>SUM(P17:P24)</f>
        <v>388592</v>
      </c>
      <c r="P25" s="75"/>
      <c r="Q25" s="75">
        <f>SUM(R17:R24)</f>
        <v>455880</v>
      </c>
      <c r="R25" s="75"/>
    </row>
    <row r="27" spans="1:18" ht="18.75">
      <c r="C27" s="29" t="s">
        <v>37</v>
      </c>
      <c r="I27" s="82">
        <f>J17+J18+J22+J24</f>
        <v>214020</v>
      </c>
      <c r="J27" s="82"/>
      <c r="K27" s="28"/>
      <c r="L27" s="28"/>
      <c r="M27" s="28"/>
      <c r="N27" s="28"/>
      <c r="O27" s="82">
        <f>P19+P20+P21</f>
        <v>39376</v>
      </c>
      <c r="P27" s="82"/>
      <c r="Q27" s="89">
        <f>R23</f>
        <v>1400</v>
      </c>
      <c r="R27" s="89"/>
    </row>
  </sheetData>
  <autoFilter ref="I16:R25" xr:uid="{00000000-0009-0000-0000-000001000000}"/>
  <mergeCells count="28">
    <mergeCell ref="Q2:R2"/>
    <mergeCell ref="Q12:R12"/>
    <mergeCell ref="M4:N10"/>
    <mergeCell ref="K9:L10"/>
    <mergeCell ref="O2:P2"/>
    <mergeCell ref="O12:P12"/>
    <mergeCell ref="I2:J2"/>
    <mergeCell ref="I12:J12"/>
    <mergeCell ref="K2:L2"/>
    <mergeCell ref="K12:L12"/>
    <mergeCell ref="M2:N2"/>
    <mergeCell ref="M12:N12"/>
    <mergeCell ref="A14:R14"/>
    <mergeCell ref="I15:J15"/>
    <mergeCell ref="K15:L15"/>
    <mergeCell ref="M15:N15"/>
    <mergeCell ref="O15:P15"/>
    <mergeCell ref="Q15:R15"/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2023-02-27T08:06:57Z</cp:lastPrinted>
  <dcterms:created xsi:type="dcterms:W3CDTF">2017-02-02T09:23:23Z</dcterms:created>
  <dcterms:modified xsi:type="dcterms:W3CDTF">2023-03-14T10:49:48Z</dcterms:modified>
</cp:coreProperties>
</file>