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53_D_2026_MA\3. SWZ\"/>
    </mc:Choice>
  </mc:AlternateContent>
  <xr:revisionPtr revIDLastSave="0" documentId="13_ncr:1_{D46E8C2D-E53E-4D53-87D9-A4D550D1E193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D33" i="2"/>
  <c r="D23" i="2"/>
  <c r="D22" i="2"/>
  <c r="G22" i="2" s="1"/>
  <c r="D20" i="2"/>
  <c r="D19" i="2"/>
  <c r="G19" i="2" s="1"/>
  <c r="D18" i="2"/>
  <c r="D14" i="2"/>
  <c r="D12" i="2"/>
  <c r="G12" i="2" s="1"/>
  <c r="D11" i="2"/>
  <c r="D5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4" i="2" l="1"/>
  <c r="G3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<sst xmlns="http://schemas.openxmlformats.org/spreadsheetml/2006/main" count="100" uniqueCount="69">
  <si>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</si>
  <si>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</si>
  <si>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</si>
  <si>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</si>
  <si>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</si>
  <si>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</si>
  <si>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</si>
  <si>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</si>
  <si>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</si>
  <si>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</si>
  <si>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</si>
  <si>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</si>
  <si>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</si>
  <si>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</si>
  <si>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</si>
  <si>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</si>
  <si>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</si>
  <si>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</si>
  <si>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</si>
  <si>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</si>
  <si>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</si>
  <si>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</si>
  <si>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</si>
  <si>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</si>
  <si>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</si>
  <si>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</si>
  <si>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</si>
  <si>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</si>
  <si>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</si>
  <si>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1.5. Potwierdzamy że wszystkie dostawy zostaną wykonane zgodnie z wytycznymi podanymi w SWZ.   </t>
  </si>
  <si>
    <t>1.1. Oferowane ceny uwzględniają wszystkie koszty wykonania zamówienia wraz z dostawą.</t>
  </si>
  <si>
    <t>1.2. Niniejszą ofertą jesteśmy związani przez 60 dni od dnia składania ofert.</t>
  </si>
  <si>
    <t>1.3. Potwierdzamy, że na przedmiot zamówienia udzilone zostaną gwarancje Producenta.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</si>
  <si>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</si>
  <si>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</si>
  <si>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>Termin realizacji  (sugerowany do 3 tygodni)</t>
  </si>
  <si>
    <t xml:space="preserve">                                                              Formularz oferty –   53/D/2026/MA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</si>
  <si>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PRZEKAŹNIK PIR6W-1P-24VDC PROD RELPOL UC=24V, DC/50/60HZ, STYKI 1XNO</t>
  </si>
  <si>
    <t>PRZEKAŹNIK CZASOWY 3RP2505-1BW30</t>
  </si>
  <si>
    <t>ROZŁĄCZNIK BEZP.3NP1 250A 3NP1143-1DA10</t>
  </si>
  <si>
    <t>WKŁADKA BEZP.SITOR 250A SIEMENS 3NE3 227</t>
  </si>
  <si>
    <t>STYCZNIK SIEMENS 3RT2015-1AP01</t>
  </si>
  <si>
    <t>STYCZNIK SIEMENS 3RT2015-1BB41</t>
  </si>
  <si>
    <t xml:space="preserve">PRZEKAŹNIK POMOCNICZY 3RH2122-1BB40 </t>
  </si>
  <si>
    <t>WARYSTOR 3RT2916-1BB00</t>
  </si>
  <si>
    <t>STYK POMOCZNICZY 3RH2911-1FA22 SIEMENS</t>
  </si>
  <si>
    <t>STYCZN. 3RT2015-1BB42 SIEMENS 3KW 24VDC STYKI 1XNC ZINTEGROWANY</t>
  </si>
  <si>
    <t>STYCZNIK 3RT2024-1BB44 SIEMENS</t>
  </si>
  <si>
    <t>WARYSTOR 3RT2926-1BB00</t>
  </si>
  <si>
    <t>ROZŁĄCZNIK 3LD2254-1TL53 32A SIEMENS</t>
  </si>
  <si>
    <t>WYŁĄCZNIK SILNIKOWY 3RV1011-0DA10</t>
  </si>
  <si>
    <t>STYK POMOCNICZY 3RV2901-1A SIEMENS</t>
  </si>
  <si>
    <t>WYŁĄCZNIK SILNIKOWY 3RV1011-0FA10</t>
  </si>
  <si>
    <t>WYŁĄCZNIK SILNIKOWY 3RV2411-0FA10</t>
  </si>
  <si>
    <t>WYŁĄCZNIK SIRIUS 3RV2411-1DA10</t>
  </si>
  <si>
    <t>WYŁĄCZNIK 2P C2A 5SY5202-7 SIEMENS, 440V DC, 400V AC, 10KA, 2-BIEG.,</t>
  </si>
  <si>
    <t>WYŁĄCZNIK 5SY5203-7 2P C3A 10KA</t>
  </si>
  <si>
    <t>WYŁĄCZNIK 5SY5206-7 2P C6A 10KA</t>
  </si>
  <si>
    <r>
      <t xml:space="preserve">ZABEZP. e2TANGO-250-TR-UNI-PROFIBUS-Z-IP54-PL-6O3I-8IN-AO20-8OUT-X
</t>
    </r>
    <r>
      <rPr>
        <b/>
        <sz val="11"/>
        <rFont val="Calibri"/>
        <family val="2"/>
        <charset val="238"/>
        <scheme val="minor"/>
      </rPr>
      <t>Zespół zabezpieczeń e2TANGO-250 - parametry techniczne;
moduł pomiarowy - TR (standardowe, 4I+1U),
napięcie zasilania - UNI (110/230V AC/DC),
port komunikacyjny - PROFIBUS (wersja rozwojowa),
sposób montażu - Z (zatablicowy),
wersja językowa - PL,
karty roszerzeń: 
A - 6O3I (- karta posiadająca 6 wyjść i 3 wejścia dwustanowe), 
B - 8IN (karta posiadająca 8 wejść dwustanowych),
C - AO20 (karta posiadająca 4 wyjścia 4…20mA),
D - 8OUT (karta posiadająca 8 wyjść przekaźnikowych),
E - X (brak)</t>
    </r>
  </si>
  <si>
    <r>
      <t xml:space="preserve">WYŁĄCZNIK 3VA2712-5AC03-0AA7
</t>
    </r>
    <r>
      <rPr>
        <b/>
        <sz val="11"/>
        <rFont val="Calibri"/>
        <family val="2"/>
        <charset val="238"/>
        <scheme val="minor"/>
      </rPr>
      <t>WYŁĄCZNIK 3VA27, STACJONARNY, 3-BIEG., Z DŹWIGNIĄ, IN=1250A, ICU=55KA@415V, Z WYZW. ELEKTRONICZNYM ETU320 LSI, IR=500...1250A, II=1,5...15 X IN, Z OCHR. PRZEWODU N DO 200% (WYMAGANY ZEW. PRZEKŁADNIK PRĄDOWY), W STANDARDZIE: 4 STYKI POMOCNICZE (AUX), STYK SYGNALIZACJI WYZWOLENIA (S24), PRZYŁĄCZA ŚRUBOWE
● BEZ FUNKCJI POMIAROWYCH I KOMUNIKACYJNYCH
● BEZ DODATKOWEGO STYKU ALARMOWEGO
● Z ZAŁĄCZANIEM MECHANICZNYM
● BEZ DRUGIEGO WYZWALACZA POMOCNICZEGO
● Z PIERWSZYM WYZWALACZEM WZROSTOWYM / NAPIĘCIOWYM (ST) 220-240 V AC/DC</t>
    </r>
  </si>
  <si>
    <r>
      <t>AKCESORIA D/WYŁĄCZNIKA 3VA9211-0WD30</t>
    </r>
    <r>
      <rPr>
        <b/>
        <sz val="11"/>
        <rFont val="Calibri"/>
        <family val="2"/>
        <charset val="238"/>
        <scheme val="minor"/>
      </rPr>
      <t xml:space="preserve"> - OSŁONA NISKA AKCES. DO 3VA12: 3-BIEG. KRÓTKA OSŁONA ZACISKÓW IP2X 1 SZT.</t>
    </r>
  </si>
  <si>
    <r>
      <t xml:space="preserve">AKCESORIA D/WYŁĄCZNIKA 3VA9988-0AA12;
</t>
    </r>
    <r>
      <rPr>
        <b/>
        <sz val="11"/>
        <rFont val="Calibri"/>
        <family val="2"/>
        <charset val="238"/>
        <scheme val="minor"/>
      </rPr>
      <t>AKCES. DO 3VA10...3VA26: (AUX) - STYK POMOCNICZY PRZEŁĄCZNY 1CO, TYP HQ, MAX 240 V AC/ 250 V DC</t>
    </r>
  </si>
  <si>
    <r>
      <t xml:space="preserve">AKCESORIA D/WYŁĄCZNIKA 3VA9988-0BL33;
</t>
    </r>
    <r>
      <rPr>
        <b/>
        <sz val="11"/>
        <rFont val="Calibri"/>
        <family val="2"/>
        <charset val="238"/>
        <scheme val="minor"/>
      </rPr>
      <t>AKCES. DO 3VA10...3VA26: (STL) WYZWALACZ NAPIĘCIOWY LEWOSTRONNY; 208-277 V AC 50/60 HZ 220-250 V DC</t>
    </r>
  </si>
  <si>
    <r>
      <t xml:space="preserve">WYŁĄCZNIK 3VA1220-4EF32-0AA0 200A 3-BIEG;
</t>
    </r>
    <r>
      <rPr>
        <b/>
        <sz val="11"/>
        <rFont val="Calibri"/>
        <family val="2"/>
        <charset val="238"/>
        <scheme val="minor"/>
      </rPr>
      <t>WYŁĄCZNIK 3VA12; 3-BIEG. IN=200A; ZDOL. ZWARĆ. ICU=36KA PRZY 415 V AC; Z WYZW. TERMICZNOMAGNETYCZNYM TM240 I FUNKCJAMI OCHRONY INSTALACJI LI; Z ZAB. PRZECIĄŻ. IR = 140…200 A; Z ZAB. ZWARĆ BEZZWŁ. II=1000…2000 A; BEZ OCHR I NEUTR.; BEZ ZAINST. FABRYCZNIE WYZWALACZA POMOCNICZEGO, BEZ ZAINST. FABRYCZNIE STYKÓW POMOCNICZYCH; Z PRZYŁĄCZAMI ŚRUBOWYMI</t>
    </r>
  </si>
  <si>
    <r>
      <t xml:space="preserve">WYŁĄCZNIK 3VA1340-5EF32-0AA0/400A;
</t>
    </r>
    <r>
      <rPr>
        <b/>
        <sz val="11"/>
        <rFont val="Calibri"/>
        <family val="2"/>
        <charset val="238"/>
        <scheme val="minor"/>
      </rPr>
      <t>WYŁĄCZNIK 3VA13; 3-BIEG. IN=400A; ZDOL. ZWARĆ. ICU=55KA@415 V AC; Z WYZW. TERMOMAGNETYCZNYM TM240 I FUNKCJAMI OCHRONY INSTALACJI LI; Z ZAB. PRZECIĄŻ. IR = 280...400 A; Z ZAB. ZWARĆ BEZZWŁ. II=5...10 X IN; BEZ OCHR I NEUTR.; BEZ ZAINST. FABRYCZNIE WYZWALACZA POMOCNICZEGO, BEZ ZAINST. FABRYCZNIE STYKÓW POMOCNICZYCH; Z PRZYŁĄCZAMI ŚRUBOWYMI</t>
    </r>
  </si>
  <si>
    <r>
      <t xml:space="preserve">WYŁĄCZNIK 3VA1332-4EF32-0AA0 320A 3-BIEG
</t>
    </r>
    <r>
      <rPr>
        <b/>
        <sz val="11"/>
        <rFont val="Calibri"/>
        <family val="2"/>
        <charset val="238"/>
        <scheme val="minor"/>
      </rPr>
      <t>WYŁĄCZNIK 3VA13; 3-BIEG. IN=320A; ZDOL. ZWARĆ. ICU=36KA PRZY 415 V AC; Z WYZW. TERMOMAGNETYCZNYM TM240 I FUNKCJAMI OCHRONY INSTALACJI LI; Z ZAB. PRZECIĄŻ. IR = 224...320 A; Z ZAB. ZWARĆ BEZZWŁ. II=5...10 X IN; BEZ OCHR I NEUTR.; BEZ ZAINST. FABRYCZNIE WYZWALACZA POMOCNICZEGO, BEZ ZAINST. FABRYCZNIE STYKÓW POMOCNICZYCH; Z PRZYŁĄCZAMI ŚRUBOWYMI</t>
    </r>
  </si>
  <si>
    <r>
      <t xml:space="preserve">STYK GŁÓWNY 3RT1975-6A SIEMENS
</t>
    </r>
    <r>
      <rPr>
        <b/>
        <sz val="11"/>
        <rFont val="Calibri"/>
        <family val="2"/>
        <charset val="238"/>
        <scheme val="minor"/>
      </rPr>
      <t>DLA STYCZNIKA 3RT1075</t>
    </r>
  </si>
  <si>
    <r>
      <t xml:space="preserve">STYK POMOCNICZY 3RH1921-1DA11
</t>
    </r>
    <r>
      <rPr>
        <b/>
        <sz val="11"/>
        <rFont val="Calibri"/>
        <family val="2"/>
        <charset val="238"/>
        <scheme val="minor"/>
      </rPr>
      <t>STYK 1xNO/1xNC DLA STYCZNIKÓW SERII 3RT1...</t>
    </r>
  </si>
  <si>
    <r>
      <t xml:space="preserve">STYK GŁÓWNY 3RT1965-6A
</t>
    </r>
    <r>
      <rPr>
        <b/>
        <sz val="11"/>
        <rFont val="Calibri"/>
        <family val="2"/>
        <charset val="238"/>
        <scheme val="minor"/>
      </rPr>
      <t>DLA STYCZNIKA 3RT1065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</si>
</sst>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6" fillId="0" borderId="1" xfId="47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4" fontId="37" fillId="25" borderId="1" xfId="0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</cellXfs>
  <cellStyles count="65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65"/>
  <sheetViews>
    <sheetView tabSelected="1" zoomScale="85" zoomScaleNormal="85" workbookViewId="0">
      <selection activeCell="K33" sqref="K33"/>
    </sheetView>
  </sheetViews>
  <sheetFormatPr defaultRowHeight="15"/>
  <cols>
    <col min="1" max="1" width="5.7109375" customWidth="1"/>
    <col min="2" max="2" width="14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18" t="s">
        <v>36</v>
      </c>
      <c r="B1" s="18"/>
      <c r="C1" s="18"/>
      <c r="D1" s="18"/>
      <c r="E1" s="18"/>
      <c r="F1" s="18"/>
      <c r="G1" s="18"/>
      <c r="H1" s="18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35</v>
      </c>
    </row>
    <row r="3" spans="1:8">
      <c r="A3" s="13">
        <v>1</v>
      </c>
      <c r="B3" s="6"/>
      <c r="C3" s="12">
        <v>2</v>
      </c>
      <c r="D3" s="12">
        <v>3</v>
      </c>
      <c r="E3" s="12">
        <v>4</v>
      </c>
      <c r="F3" s="12">
        <v>5</v>
      </c>
      <c r="G3" s="12">
        <v>6</v>
      </c>
      <c r="H3" s="7">
        <v>7</v>
      </c>
    </row>
    <row r="4" spans="1:8" ht="195">
      <c r="A4" s="6">
        <v>1</v>
      </c>
      <c r="B4" s="21">
        <v>10692081</v>
      </c>
      <c r="C4" s="22" t="s">
        <v>58</v>
      </c>
      <c r="D4" s="23">
        <v>9</v>
      </c>
      <c r="E4" s="23" t="s">
        <v>33</v>
      </c>
      <c r="F4" s="25"/>
      <c r="G4" s="26">
        <f t="shared" ref="G4" si="0">D4*F4</f>
        <v>0</v>
      </c>
      <c r="H4" s="11"/>
    </row>
    <row r="5" spans="1:8" ht="15.75">
      <c r="A5" s="6">
        <v>2</v>
      </c>
      <c r="B5" s="21">
        <v>10617089</v>
      </c>
      <c r="C5" s="22" t="s">
        <v>37</v>
      </c>
      <c r="D5" s="23">
        <f>6+22</f>
        <v>28</v>
      </c>
      <c r="E5" s="23" t="s">
        <v>33</v>
      </c>
      <c r="F5" s="25"/>
      <c r="G5" s="26">
        <f t="shared" ref="G5:G35" si="1">D5*F5</f>
        <v>0</v>
      </c>
      <c r="H5" s="11"/>
    </row>
    <row r="6" spans="1:8" ht="15.75">
      <c r="A6" s="6">
        <v>3</v>
      </c>
      <c r="B6" s="21">
        <v>10598553</v>
      </c>
      <c r="C6" s="22" t="s">
        <v>38</v>
      </c>
      <c r="D6" s="23">
        <v>2</v>
      </c>
      <c r="E6" s="24" t="s">
        <v>33</v>
      </c>
      <c r="F6" s="25"/>
      <c r="G6" s="26">
        <f t="shared" si="1"/>
        <v>0</v>
      </c>
      <c r="H6" s="11"/>
    </row>
    <row r="7" spans="1:8" ht="15.75">
      <c r="A7" s="6">
        <v>4</v>
      </c>
      <c r="B7" s="21">
        <v>10090004</v>
      </c>
      <c r="C7" s="22" t="s">
        <v>39</v>
      </c>
      <c r="D7" s="23">
        <v>1</v>
      </c>
      <c r="E7" s="24" t="s">
        <v>33</v>
      </c>
      <c r="F7" s="25"/>
      <c r="G7" s="26">
        <f t="shared" si="1"/>
        <v>0</v>
      </c>
      <c r="H7" s="11"/>
    </row>
    <row r="8" spans="1:8" ht="15.75">
      <c r="A8" s="6">
        <v>5</v>
      </c>
      <c r="B8" s="21">
        <v>10087134</v>
      </c>
      <c r="C8" s="22" t="s">
        <v>40</v>
      </c>
      <c r="D8" s="23">
        <v>3</v>
      </c>
      <c r="E8" s="23" t="s">
        <v>33</v>
      </c>
      <c r="F8" s="25"/>
      <c r="G8" s="26">
        <f t="shared" si="1"/>
        <v>0</v>
      </c>
      <c r="H8" s="11"/>
    </row>
    <row r="9" spans="1:8" ht="15.75">
      <c r="A9" s="6">
        <v>6</v>
      </c>
      <c r="B9" s="21">
        <v>10501480</v>
      </c>
      <c r="C9" s="22" t="s">
        <v>41</v>
      </c>
      <c r="D9" s="23">
        <v>7</v>
      </c>
      <c r="E9" s="23" t="s">
        <v>33</v>
      </c>
      <c r="F9" s="25"/>
      <c r="G9" s="26">
        <f t="shared" si="1"/>
        <v>0</v>
      </c>
      <c r="H9" s="11"/>
    </row>
    <row r="10" spans="1:8" ht="15.75">
      <c r="A10" s="6">
        <v>7</v>
      </c>
      <c r="B10" s="21">
        <v>10502096</v>
      </c>
      <c r="C10" s="22" t="s">
        <v>42</v>
      </c>
      <c r="D10" s="23">
        <v>3</v>
      </c>
      <c r="E10" s="23" t="s">
        <v>33</v>
      </c>
      <c r="F10" s="25"/>
      <c r="G10" s="26">
        <f t="shared" si="1"/>
        <v>0</v>
      </c>
      <c r="H10" s="11"/>
    </row>
    <row r="11" spans="1:8" ht="15.75">
      <c r="A11" s="6">
        <v>8</v>
      </c>
      <c r="B11" s="21">
        <v>10426554</v>
      </c>
      <c r="C11" s="22" t="s">
        <v>43</v>
      </c>
      <c r="D11" s="23">
        <f>25+9</f>
        <v>34</v>
      </c>
      <c r="E11" s="23" t="s">
        <v>33</v>
      </c>
      <c r="F11" s="25"/>
      <c r="G11" s="26">
        <f t="shared" si="1"/>
        <v>0</v>
      </c>
      <c r="H11" s="11"/>
    </row>
    <row r="12" spans="1:8" ht="15.75">
      <c r="A12" s="6">
        <v>9</v>
      </c>
      <c r="B12" s="21">
        <v>10420123</v>
      </c>
      <c r="C12" s="22" t="s">
        <v>44</v>
      </c>
      <c r="D12" s="23">
        <f>25+9+1+1</f>
        <v>36</v>
      </c>
      <c r="E12" s="23" t="s">
        <v>33</v>
      </c>
      <c r="F12" s="25"/>
      <c r="G12" s="26">
        <f t="shared" si="1"/>
        <v>0</v>
      </c>
      <c r="H12" s="11"/>
    </row>
    <row r="13" spans="1:8" ht="15.75">
      <c r="A13" s="6">
        <v>10</v>
      </c>
      <c r="B13" s="21">
        <v>10442502</v>
      </c>
      <c r="C13" s="22" t="s">
        <v>45</v>
      </c>
      <c r="D13" s="23">
        <v>9</v>
      </c>
      <c r="E13" s="23" t="s">
        <v>33</v>
      </c>
      <c r="F13" s="25"/>
      <c r="G13" s="26">
        <f t="shared" si="1"/>
        <v>0</v>
      </c>
      <c r="H13" s="11"/>
    </row>
    <row r="14" spans="1:8" ht="15.75">
      <c r="A14" s="6">
        <v>11</v>
      </c>
      <c r="B14" s="21">
        <v>10540124</v>
      </c>
      <c r="C14" s="22" t="s">
        <v>46</v>
      </c>
      <c r="D14" s="23">
        <f>1+1</f>
        <v>2</v>
      </c>
      <c r="E14" s="23" t="s">
        <v>33</v>
      </c>
      <c r="F14" s="25"/>
      <c r="G14" s="26">
        <f t="shared" si="1"/>
        <v>0</v>
      </c>
      <c r="H14" s="11"/>
    </row>
    <row r="15" spans="1:8" ht="15.75">
      <c r="A15" s="6">
        <v>12</v>
      </c>
      <c r="B15" s="21">
        <v>10283315</v>
      </c>
      <c r="C15" s="22" t="s">
        <v>47</v>
      </c>
      <c r="D15" s="23">
        <v>2</v>
      </c>
      <c r="E15" s="23" t="s">
        <v>33</v>
      </c>
      <c r="F15" s="25"/>
      <c r="G15" s="26">
        <f t="shared" si="1"/>
        <v>0</v>
      </c>
      <c r="H15" s="11"/>
    </row>
    <row r="16" spans="1:8" ht="15.75">
      <c r="A16" s="6">
        <v>13</v>
      </c>
      <c r="B16" s="21">
        <v>10686082</v>
      </c>
      <c r="C16" s="22" t="s">
        <v>48</v>
      </c>
      <c r="D16" s="23">
        <v>2</v>
      </c>
      <c r="E16" s="23" t="s">
        <v>33</v>
      </c>
      <c r="F16" s="25"/>
      <c r="G16" s="26">
        <f t="shared" si="1"/>
        <v>0</v>
      </c>
      <c r="H16" s="11"/>
    </row>
    <row r="17" spans="1:8" ht="150">
      <c r="A17" s="6">
        <v>14</v>
      </c>
      <c r="B17" s="21">
        <v>10685935</v>
      </c>
      <c r="C17" s="22" t="s">
        <v>59</v>
      </c>
      <c r="D17" s="23">
        <v>3</v>
      </c>
      <c r="E17" s="23" t="s">
        <v>33</v>
      </c>
      <c r="F17" s="25"/>
      <c r="G17" s="26">
        <f t="shared" si="1"/>
        <v>0</v>
      </c>
      <c r="H17" s="11"/>
    </row>
    <row r="18" spans="1:8" ht="30">
      <c r="A18" s="6">
        <v>15</v>
      </c>
      <c r="B18" s="21">
        <v>10576057</v>
      </c>
      <c r="C18" s="22" t="s">
        <v>60</v>
      </c>
      <c r="D18" s="23">
        <f>2+6+2+4+2</f>
        <v>16</v>
      </c>
      <c r="E18" s="23" t="s">
        <v>33</v>
      </c>
      <c r="F18" s="25"/>
      <c r="G18" s="26">
        <f t="shared" si="1"/>
        <v>0</v>
      </c>
      <c r="H18" s="11"/>
    </row>
    <row r="19" spans="1:8" ht="30">
      <c r="A19" s="6">
        <v>16</v>
      </c>
      <c r="B19" s="21">
        <v>10576055</v>
      </c>
      <c r="C19" s="22" t="s">
        <v>61</v>
      </c>
      <c r="D19" s="23">
        <f>6+2+2</f>
        <v>10</v>
      </c>
      <c r="E19" s="23" t="s">
        <v>33</v>
      </c>
      <c r="F19" s="25"/>
      <c r="G19" s="26">
        <f t="shared" si="1"/>
        <v>0</v>
      </c>
      <c r="H19" s="11"/>
    </row>
    <row r="20" spans="1:8" ht="45">
      <c r="A20" s="6">
        <v>17</v>
      </c>
      <c r="B20" s="21">
        <v>10576056</v>
      </c>
      <c r="C20" s="22" t="s">
        <v>62</v>
      </c>
      <c r="D20" s="23">
        <f>3+1+1</f>
        <v>5</v>
      </c>
      <c r="E20" s="23" t="s">
        <v>33</v>
      </c>
      <c r="F20" s="25"/>
      <c r="G20" s="26">
        <f t="shared" si="1"/>
        <v>0</v>
      </c>
      <c r="H20" s="11"/>
    </row>
    <row r="21" spans="1:8" ht="15.75">
      <c r="A21" s="6">
        <v>18</v>
      </c>
      <c r="B21" s="21">
        <v>10686041</v>
      </c>
      <c r="C21" s="22" t="s">
        <v>49</v>
      </c>
      <c r="D21" s="23">
        <v>2</v>
      </c>
      <c r="E21" s="23" t="s">
        <v>33</v>
      </c>
      <c r="F21" s="25"/>
      <c r="G21" s="26">
        <f t="shared" si="1"/>
        <v>0</v>
      </c>
      <c r="H21" s="11"/>
    </row>
    <row r="22" spans="1:8" ht="15.75">
      <c r="A22" s="6">
        <v>19</v>
      </c>
      <c r="B22" s="21">
        <v>10686105</v>
      </c>
      <c r="C22" s="22" t="s">
        <v>50</v>
      </c>
      <c r="D22" s="23">
        <f>1+1</f>
        <v>2</v>
      </c>
      <c r="E22" s="23" t="s">
        <v>33</v>
      </c>
      <c r="F22" s="25"/>
      <c r="G22" s="26">
        <f t="shared" si="1"/>
        <v>0</v>
      </c>
      <c r="H22" s="11"/>
    </row>
    <row r="23" spans="1:8" ht="15.75">
      <c r="A23" s="6">
        <v>20</v>
      </c>
      <c r="B23" s="21">
        <v>10539475</v>
      </c>
      <c r="C23" s="22" t="s">
        <v>51</v>
      </c>
      <c r="D23" s="23">
        <f>1+1+1+1</f>
        <v>4</v>
      </c>
      <c r="E23" s="23" t="s">
        <v>33</v>
      </c>
      <c r="F23" s="25"/>
      <c r="G23" s="26">
        <f t="shared" si="1"/>
        <v>0</v>
      </c>
      <c r="H23" s="11"/>
    </row>
    <row r="24" spans="1:8" ht="15.75">
      <c r="A24" s="6">
        <v>21</v>
      </c>
      <c r="B24" s="21">
        <v>10686119</v>
      </c>
      <c r="C24" s="22" t="s">
        <v>52</v>
      </c>
      <c r="D24" s="23">
        <v>2</v>
      </c>
      <c r="E24" s="23" t="s">
        <v>33</v>
      </c>
      <c r="F24" s="25"/>
      <c r="G24" s="26">
        <f t="shared" si="1"/>
        <v>0</v>
      </c>
      <c r="H24" s="11"/>
    </row>
    <row r="25" spans="1:8" ht="15.75">
      <c r="A25" s="6">
        <v>22</v>
      </c>
      <c r="B25" s="21">
        <v>10686120</v>
      </c>
      <c r="C25" s="22" t="s">
        <v>53</v>
      </c>
      <c r="D25" s="23">
        <v>1</v>
      </c>
      <c r="E25" s="23" t="s">
        <v>33</v>
      </c>
      <c r="F25" s="25"/>
      <c r="G25" s="26">
        <f t="shared" si="1"/>
        <v>0</v>
      </c>
      <c r="H25" s="11"/>
    </row>
    <row r="26" spans="1:8" ht="15.75">
      <c r="A26" s="6">
        <v>23</v>
      </c>
      <c r="B26" s="21">
        <v>10608541</v>
      </c>
      <c r="C26" s="22" t="s">
        <v>54</v>
      </c>
      <c r="D26" s="23">
        <v>1</v>
      </c>
      <c r="E26" s="23" t="s">
        <v>33</v>
      </c>
      <c r="F26" s="25"/>
      <c r="G26" s="26">
        <f t="shared" si="1"/>
        <v>0</v>
      </c>
      <c r="H26" s="11"/>
    </row>
    <row r="27" spans="1:8" ht="90">
      <c r="A27" s="6">
        <v>24</v>
      </c>
      <c r="B27" s="21">
        <v>10622285</v>
      </c>
      <c r="C27" s="22" t="s">
        <v>63</v>
      </c>
      <c r="D27" s="23">
        <v>3</v>
      </c>
      <c r="E27" s="23" t="s">
        <v>33</v>
      </c>
      <c r="F27" s="25"/>
      <c r="G27" s="26">
        <f t="shared" si="1"/>
        <v>0</v>
      </c>
      <c r="H27" s="11"/>
    </row>
    <row r="28" spans="1:8" ht="75">
      <c r="A28" s="6">
        <v>25</v>
      </c>
      <c r="B28" s="21">
        <v>10576052</v>
      </c>
      <c r="C28" s="22" t="s">
        <v>64</v>
      </c>
      <c r="D28" s="23">
        <v>1</v>
      </c>
      <c r="E28" s="23" t="s">
        <v>33</v>
      </c>
      <c r="F28" s="25"/>
      <c r="G28" s="26">
        <f t="shared" si="1"/>
        <v>0</v>
      </c>
      <c r="H28" s="11"/>
    </row>
    <row r="29" spans="1:8" ht="75">
      <c r="A29" s="6">
        <v>26</v>
      </c>
      <c r="B29" s="21">
        <v>10622286</v>
      </c>
      <c r="C29" s="22" t="s">
        <v>65</v>
      </c>
      <c r="D29" s="23">
        <v>1</v>
      </c>
      <c r="E29" s="23" t="s">
        <v>33</v>
      </c>
      <c r="F29" s="25"/>
      <c r="G29" s="26">
        <f t="shared" si="1"/>
        <v>0</v>
      </c>
      <c r="H29" s="11"/>
    </row>
    <row r="30" spans="1:8" ht="15.75">
      <c r="A30" s="6">
        <v>27</v>
      </c>
      <c r="B30" s="21">
        <v>10516689</v>
      </c>
      <c r="C30" s="22" t="s">
        <v>55</v>
      </c>
      <c r="D30" s="23">
        <v>3</v>
      </c>
      <c r="E30" s="23" t="s">
        <v>33</v>
      </c>
      <c r="F30" s="25"/>
      <c r="G30" s="26">
        <f t="shared" si="1"/>
        <v>0</v>
      </c>
      <c r="H30" s="11"/>
    </row>
    <row r="31" spans="1:8" ht="15.75">
      <c r="A31" s="6">
        <v>28</v>
      </c>
      <c r="B31" s="21">
        <v>10686388</v>
      </c>
      <c r="C31" s="22" t="s">
        <v>56</v>
      </c>
      <c r="D31" s="23">
        <v>2</v>
      </c>
      <c r="E31" s="23" t="s">
        <v>33</v>
      </c>
      <c r="F31" s="25"/>
      <c r="G31" s="26">
        <f t="shared" si="1"/>
        <v>0</v>
      </c>
      <c r="H31" s="11"/>
    </row>
    <row r="32" spans="1:8" ht="15.75">
      <c r="A32" s="6">
        <v>29</v>
      </c>
      <c r="B32" s="21">
        <v>10686389</v>
      </c>
      <c r="C32" s="22" t="s">
        <v>57</v>
      </c>
      <c r="D32" s="23">
        <v>1</v>
      </c>
      <c r="E32" s="23" t="s">
        <v>33</v>
      </c>
      <c r="F32" s="25"/>
      <c r="G32" s="26">
        <f t="shared" si="1"/>
        <v>0</v>
      </c>
      <c r="H32" s="11"/>
    </row>
    <row r="33" spans="1:8" ht="30">
      <c r="A33" s="6">
        <v>30</v>
      </c>
      <c r="B33" s="21">
        <v>10278411</v>
      </c>
      <c r="C33" s="22" t="s">
        <v>66</v>
      </c>
      <c r="D33" s="23">
        <f>2+4</f>
        <v>6</v>
      </c>
      <c r="E33" s="23" t="s">
        <v>33</v>
      </c>
      <c r="F33" s="25"/>
      <c r="G33" s="26">
        <f t="shared" si="1"/>
        <v>0</v>
      </c>
      <c r="H33" s="11"/>
    </row>
    <row r="34" spans="1:8" ht="30">
      <c r="A34" s="6">
        <v>31</v>
      </c>
      <c r="B34" s="21">
        <v>10097977</v>
      </c>
      <c r="C34" s="22" t="s">
        <v>67</v>
      </c>
      <c r="D34" s="23">
        <v>48</v>
      </c>
      <c r="E34" s="23" t="s">
        <v>33</v>
      </c>
      <c r="F34" s="25"/>
      <c r="G34" s="26">
        <f t="shared" si="1"/>
        <v>0</v>
      </c>
      <c r="H34" s="11"/>
    </row>
    <row r="35" spans="1:8" ht="30">
      <c r="A35" s="6">
        <v>32</v>
      </c>
      <c r="B35" s="21">
        <v>10278412</v>
      </c>
      <c r="C35" s="22" t="s">
        <v>68</v>
      </c>
      <c r="D35" s="23">
        <f>6+6+6</f>
        <v>18</v>
      </c>
      <c r="E35" s="23" t="s">
        <v>33</v>
      </c>
      <c r="F35" s="25"/>
      <c r="G35" s="26">
        <f t="shared" si="1"/>
        <v>0</v>
      </c>
      <c r="H35" s="11"/>
    </row>
    <row r="36" spans="1:8" ht="18.75" customHeight="1">
      <c r="A36" s="3"/>
      <c r="B36" s="3"/>
      <c r="C36" s="4"/>
      <c r="D36" s="8"/>
      <c r="E36" s="8"/>
      <c r="F36" s="27"/>
      <c r="G36" s="26">
        <f>SUM(G4:G35)</f>
        <v>0</v>
      </c>
      <c r="H36" s="5"/>
    </row>
    <row r="37" spans="1:8">
      <c r="A37" s="19" t="s">
        <v>4</v>
      </c>
      <c r="B37" s="19"/>
      <c r="C37" s="19"/>
      <c r="D37" s="19"/>
      <c r="E37" s="19"/>
      <c r="F37" s="19"/>
      <c r="G37" s="19"/>
      <c r="H37" s="19"/>
    </row>
    <row r="38" spans="1:8">
      <c r="A38" s="17" t="s">
        <v>30</v>
      </c>
      <c r="B38" s="17"/>
      <c r="C38" s="17"/>
      <c r="D38" s="17"/>
      <c r="E38" s="17"/>
      <c r="F38" s="17"/>
      <c r="G38" s="17"/>
      <c r="H38" s="17"/>
    </row>
    <row r="39" spans="1:8">
      <c r="A39" s="17" t="s">
        <v>31</v>
      </c>
      <c r="B39" s="17"/>
      <c r="C39" s="17"/>
      <c r="D39" s="17"/>
      <c r="E39" s="17"/>
      <c r="F39" s="17"/>
      <c r="G39" s="17"/>
      <c r="H39" s="17"/>
    </row>
    <row r="40" spans="1:8">
      <c r="A40" s="17" t="s">
        <v>32</v>
      </c>
      <c r="B40" s="17"/>
      <c r="C40" s="17"/>
      <c r="D40" s="17"/>
      <c r="E40" s="17"/>
      <c r="F40" s="17"/>
      <c r="G40" s="17"/>
      <c r="H40" s="17"/>
    </row>
    <row r="41" spans="1:8">
      <c r="A41" s="17" t="s">
        <v>34</v>
      </c>
      <c r="B41" s="17"/>
      <c r="C41" s="17"/>
      <c r="D41" s="17"/>
      <c r="E41" s="17"/>
      <c r="F41" s="17"/>
      <c r="G41" s="17"/>
      <c r="H41" s="17"/>
    </row>
    <row r="42" spans="1:8">
      <c r="A42" s="17" t="s">
        <v>29</v>
      </c>
      <c r="B42" s="17"/>
      <c r="C42" s="17"/>
      <c r="D42" s="17"/>
      <c r="E42" s="17"/>
      <c r="F42" s="17"/>
      <c r="G42" s="17"/>
      <c r="H42" s="17"/>
    </row>
    <row r="43" spans="1:8" ht="6.75" customHeight="1">
      <c r="A43" s="17"/>
      <c r="B43" s="17"/>
      <c r="C43" s="17"/>
      <c r="D43" s="17"/>
      <c r="E43" s="17"/>
      <c r="F43" s="17"/>
      <c r="G43" s="17"/>
      <c r="H43" s="17"/>
    </row>
    <row r="44" spans="1:8" ht="18" customHeight="1">
      <c r="A44" s="20" t="s">
        <v>6</v>
      </c>
      <c r="B44" s="20"/>
      <c r="C44" s="20"/>
      <c r="D44" s="20"/>
      <c r="E44" s="20"/>
      <c r="F44" s="20"/>
      <c r="G44" s="20"/>
      <c r="H44" s="20"/>
    </row>
    <row r="45" spans="1:8">
      <c r="A45" s="14" t="s">
        <v>7</v>
      </c>
      <c r="B45" s="14"/>
      <c r="C45" s="14"/>
      <c r="D45" s="14"/>
      <c r="E45" s="14"/>
      <c r="F45" s="14"/>
      <c r="G45" s="14"/>
      <c r="H45" s="14"/>
    </row>
    <row r="46" spans="1:8" ht="14.45" customHeight="1">
      <c r="A46" s="14" t="s">
        <v>18</v>
      </c>
      <c r="B46" s="14"/>
      <c r="C46" s="14"/>
      <c r="D46" s="14"/>
      <c r="E46" s="14"/>
      <c r="F46" s="14"/>
      <c r="G46" s="14"/>
      <c r="H46" s="14"/>
    </row>
    <row r="47" spans="1:8">
      <c r="A47" s="14" t="s">
        <v>16</v>
      </c>
      <c r="B47" s="14"/>
      <c r="C47" s="14"/>
      <c r="D47" s="14"/>
      <c r="E47" s="14"/>
      <c r="F47" s="14"/>
      <c r="G47" s="14"/>
      <c r="H47" s="14"/>
    </row>
    <row r="48" spans="1:8">
      <c r="A48" s="14" t="s">
        <v>17</v>
      </c>
      <c r="B48" s="14"/>
      <c r="C48" s="14"/>
      <c r="D48" s="14"/>
      <c r="E48" s="14"/>
      <c r="F48" s="14"/>
      <c r="G48" s="14"/>
      <c r="H48" s="14"/>
    </row>
    <row r="49" spans="1:8" ht="15" customHeight="1">
      <c r="A49" s="14" t="s">
        <v>28</v>
      </c>
      <c r="B49" s="14"/>
      <c r="C49" s="14"/>
      <c r="D49" s="14"/>
      <c r="E49" s="14"/>
      <c r="F49" s="14"/>
      <c r="G49" s="14"/>
      <c r="H49" s="14"/>
    </row>
    <row r="50" spans="1:8">
      <c r="A50" s="14" t="s">
        <v>14</v>
      </c>
      <c r="B50" s="14"/>
      <c r="C50" s="14"/>
      <c r="D50" s="14"/>
      <c r="E50" s="14"/>
      <c r="F50" s="14"/>
      <c r="G50" s="14"/>
      <c r="H50" s="14"/>
    </row>
    <row r="51" spans="1:8">
      <c r="A51" s="14" t="s">
        <v>8</v>
      </c>
      <c r="B51" s="14"/>
      <c r="C51" s="14"/>
      <c r="D51" s="14"/>
      <c r="E51" s="14"/>
      <c r="F51" s="14"/>
      <c r="G51" s="14"/>
      <c r="H51" s="14"/>
    </row>
    <row r="52" spans="1:8">
      <c r="A52" s="14" t="s">
        <v>20</v>
      </c>
      <c r="B52" s="14"/>
      <c r="C52" s="14"/>
      <c r="D52" s="14"/>
      <c r="E52" s="14"/>
      <c r="F52" s="14"/>
      <c r="G52" s="14"/>
      <c r="H52" s="14"/>
    </row>
    <row r="53" spans="1:8">
      <c r="A53" s="14" t="s">
        <v>19</v>
      </c>
      <c r="B53" s="14"/>
      <c r="C53" s="14"/>
      <c r="D53" s="14"/>
      <c r="E53" s="14"/>
      <c r="F53" s="14"/>
      <c r="G53" s="14"/>
      <c r="H53" s="14"/>
    </row>
    <row r="54" spans="1:8">
      <c r="A54" s="14" t="s">
        <v>21</v>
      </c>
      <c r="B54" s="14"/>
      <c r="C54" s="14"/>
      <c r="D54" s="14"/>
      <c r="E54" s="14"/>
      <c r="F54" s="14"/>
      <c r="G54" s="14"/>
      <c r="H54" s="14"/>
    </row>
    <row r="55" spans="1:8" ht="27" customHeight="1">
      <c r="A55" s="14" t="s">
        <v>24</v>
      </c>
      <c r="B55" s="14"/>
      <c r="C55" s="14"/>
      <c r="D55" s="14"/>
      <c r="E55" s="14"/>
      <c r="F55" s="14"/>
      <c r="G55" s="14"/>
      <c r="H55" s="14"/>
    </row>
    <row r="56" spans="1:8" ht="14.25" customHeight="1">
      <c r="A56" s="14" t="s">
        <v>9</v>
      </c>
      <c r="B56" s="14"/>
      <c r="C56" s="14"/>
      <c r="D56" s="14"/>
      <c r="E56" s="14"/>
      <c r="F56" s="14"/>
      <c r="G56" s="14"/>
      <c r="H56" s="14"/>
    </row>
    <row r="57" spans="1:8" ht="14.25" customHeight="1">
      <c r="A57" s="14" t="s">
        <v>10</v>
      </c>
      <c r="B57" s="14"/>
      <c r="C57" s="14"/>
      <c r="D57" s="14"/>
      <c r="E57" s="14"/>
      <c r="F57" s="14"/>
      <c r="G57" s="14"/>
      <c r="H57" s="14"/>
    </row>
    <row r="58" spans="1:8" ht="12" customHeight="1">
      <c r="A58" s="14" t="s">
        <v>11</v>
      </c>
      <c r="B58" s="14"/>
      <c r="C58" s="14"/>
      <c r="D58" s="14"/>
      <c r="E58" s="14"/>
      <c r="F58" s="14"/>
      <c r="G58" s="14"/>
      <c r="H58" s="14"/>
    </row>
    <row r="59" spans="1:8" ht="15.75" customHeight="1">
      <c r="A59" s="14" t="s">
        <v>12</v>
      </c>
      <c r="B59" s="14"/>
      <c r="C59" s="14"/>
      <c r="D59" s="14"/>
      <c r="E59" s="14"/>
      <c r="F59" s="14"/>
      <c r="G59" s="14"/>
      <c r="H59" s="14"/>
    </row>
    <row r="60" spans="1:8" ht="71.25" customHeight="1">
      <c r="A60" s="14" t="s">
        <v>25</v>
      </c>
      <c r="B60" s="14"/>
      <c r="C60" s="14"/>
      <c r="D60" s="14"/>
      <c r="E60" s="14"/>
      <c r="F60" s="14"/>
      <c r="G60" s="14"/>
      <c r="H60" s="14"/>
    </row>
    <row r="61" spans="1:8" ht="36.75" customHeight="1">
      <c r="A61" s="14" t="s">
        <v>27</v>
      </c>
      <c r="B61" s="14"/>
      <c r="C61" s="14"/>
      <c r="D61" s="14"/>
      <c r="E61" s="14"/>
      <c r="F61" s="14"/>
      <c r="G61" s="14"/>
      <c r="H61" s="14"/>
    </row>
    <row r="62" spans="1:8" ht="27.75" customHeight="1">
      <c r="A62" s="14" t="s">
        <v>26</v>
      </c>
      <c r="B62" s="14"/>
      <c r="C62" s="14"/>
      <c r="D62" s="14"/>
      <c r="E62" s="14"/>
      <c r="F62" s="14"/>
      <c r="G62" s="14"/>
      <c r="H62" s="14"/>
    </row>
    <row r="63" spans="1:8" ht="27.6" customHeight="1">
      <c r="A63" s="16" t="s">
        <v>23</v>
      </c>
      <c r="B63" s="16"/>
      <c r="C63" s="16"/>
      <c r="D63" s="16"/>
      <c r="E63" s="16"/>
      <c r="F63" s="16"/>
      <c r="G63" s="16"/>
      <c r="H63" s="16"/>
    </row>
    <row r="64" spans="1:8" ht="18" customHeight="1">
      <c r="A64" s="14" t="s">
        <v>15</v>
      </c>
      <c r="B64" s="14"/>
      <c r="C64" s="14"/>
      <c r="D64" s="14"/>
      <c r="E64" s="14"/>
      <c r="F64" s="14"/>
      <c r="G64" s="14"/>
      <c r="H64" s="14"/>
    </row>
    <row r="65" spans="1:8" ht="136.5" customHeight="1">
      <c r="A65" s="15" t="s">
        <v>13</v>
      </c>
      <c r="B65" s="15"/>
      <c r="C65" s="15"/>
      <c r="D65" s="15"/>
      <c r="E65" s="15"/>
      <c r="F65" s="15"/>
      <c r="G65" s="15"/>
      <c r="H65" s="15"/>
    </row>
  </sheetData>
  <sheetProtection algorithmName="SHA-512" hashValue="0wUJK8LZhUBWf3gLsjD288OoYlZz6y0n3AR+ZPdJKJa5UU9BLusoT4STAws+cKij2LwSIG86/hfOVIokvrkWXQ==" saltValue="RwZDyLomHtvG91rRr0fQmA==" spinCount="100000" sheet="1" objects="1" scenarios="1"/>
  <mergeCells count="30">
    <mergeCell ref="A1:H1"/>
    <mergeCell ref="A37:H37"/>
    <mergeCell ref="A44:H44"/>
    <mergeCell ref="A45:H45"/>
    <mergeCell ref="A46:H46"/>
    <mergeCell ref="A38:H38"/>
    <mergeCell ref="A39:H39"/>
    <mergeCell ref="A40:H40"/>
    <mergeCell ref="A41:H41"/>
    <mergeCell ref="A53:H53"/>
    <mergeCell ref="A54:H54"/>
    <mergeCell ref="A55:H55"/>
    <mergeCell ref="A56:H56"/>
    <mergeCell ref="A42:H42"/>
    <mergeCell ref="A43:H43"/>
    <mergeCell ref="A52:H52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5:H65"/>
    <mergeCell ref="A61:H61"/>
    <mergeCell ref="A62:H62"/>
    <mergeCell ref="A63:H63"/>
    <mergeCell ref="A64:H6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2026-04-22T06:21:17Z</cp:lastPrinted>
  <dcterms:created xsi:type="dcterms:W3CDTF">2021-02-18T11:54:02Z</dcterms:created>
  <dcterms:modified xsi:type="dcterms:W3CDTF">2026-04-22T06:34:07Z</dcterms:modified>
</cp:coreProperties>
</file>